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defaultThemeVersion="124226"/>
  <mc:AlternateContent xmlns:mc="http://schemas.openxmlformats.org/markup-compatibility/2006">
    <mc:Choice Requires="x15">
      <x15ac:absPath xmlns:x15ac="http://schemas.microsoft.com/office/spreadsheetml/2010/11/ac" url="https://oracle-my.sharepoint.com/personal/kelly_zigich_oracle_com/Documents/US_Benefits/US Benefits Shared Folders/Programs/HSA/HSA Premium Savings Calculator/"/>
    </mc:Choice>
  </mc:AlternateContent>
  <xr:revisionPtr revIDLastSave="2" documentId="8_{D765C067-2385-440A-AA68-19DC5008A2E9}" xr6:coauthVersionLast="47" xr6:coauthVersionMax="47" xr10:uidLastSave="{369081DE-6711-4930-B26F-A19C2E72703F}"/>
  <workbookProtection workbookAlgorithmName="SHA-512" workbookHashValue="SK2Jq3DLR9q0ZGvwbAXPyCFrTXkgKs1npdSrb3ISmr9AUsCVwVIJdiMbs+/fqxMCKvIWZXQb2XlUf7TcfzZH4g==" workbookSaltValue="Nvo1jupChHb6ymnXkBiUbQ==" workbookSpinCount="100000" lockStructure="1"/>
  <bookViews>
    <workbookView xWindow="-57720" yWindow="-1290" windowWidth="57840" windowHeight="15720" tabRatio="385" xr2:uid="{00000000-000D-0000-FFFF-FFFF00000000}"/>
  </bookViews>
  <sheets>
    <sheet name="HSA Cost Analysis" sheetId="1" r:id="rId1"/>
    <sheet name="Definitions" sheetId="2" r:id="rId2"/>
  </sheets>
  <calcPr calcId="191028"/>
  <customWorkbookViews>
    <customWorkbookView name="Kristine Cutshaw - Personal View" guid="{023F1267-C53E-44C9-B76C-05159DC24AEA}" mergeInterval="0" personalView="1" maximized="1" xWindow="-1928" yWindow="-8" windowWidth="1936" windowHeight="1056" tabRatio="385" activeSheetId="1"/>
    <customWorkbookView name="Adri Jagoda - Personal View" guid="{11DA5C1E-438F-43B5-A000-E09CB4ED3171}" mergeInterval="0" personalView="1" xWindow="589" yWindow="32" windowWidth="1108" windowHeight="705" activeSheetId="1"/>
    <customWorkbookView name="xinyuezh - Personal View" guid="{8959AAE3-1664-4283-88CC-52157156ED9D}" mergeInterval="0" personalView="1" maximized="1" xWindow="-8" yWindow="-8" windowWidth="1456" windowHeight="876" activeSheetId="1"/>
    <customWorkbookView name="Diana S. Chan - Personal View" guid="{9FA17319-236A-477E-84B4-2DFE0A2588D9}" mergeInterval="0" personalView="1" maximized="1" xWindow="-8" yWindow="-8" windowWidth="1382" windowHeight="723" tabRatio="38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 l="1"/>
  <c r="H51" i="1" l="1"/>
  <c r="Q58" i="1" s="1"/>
  <c r="H52" i="1" s="1"/>
  <c r="R35" i="1"/>
  <c r="R36" i="1" s="1"/>
  <c r="R29" i="1"/>
  <c r="R27" i="1"/>
  <c r="R28" i="1" s="1"/>
  <c r="R38" i="1" l="1"/>
  <c r="Q50" i="1"/>
  <c r="H38" i="1" s="1"/>
  <c r="R30" i="1"/>
  <c r="R32" i="1" l="1"/>
  <c r="H14" i="1" s="1"/>
  <c r="R41" i="1"/>
  <c r="H20" i="1" s="1"/>
  <c r="H22" i="1" l="1"/>
  <c r="H40" i="1" s="1"/>
  <c r="H54" i="1" s="1"/>
</calcChain>
</file>

<file path=xl/sharedStrings.xml><?xml version="1.0" encoding="utf-8"?>
<sst xmlns="http://schemas.openxmlformats.org/spreadsheetml/2006/main" count="89" uniqueCount="70">
  <si>
    <t>HSA Medical Plan Cost Savings Calculator</t>
  </si>
  <si>
    <t>Plan Names</t>
  </si>
  <si>
    <t>EE Only</t>
  </si>
  <si>
    <t>EE+SP</t>
  </si>
  <si>
    <t>EE+CHI</t>
  </si>
  <si>
    <t>EE+FAM</t>
  </si>
  <si>
    <t>UHC - Medium PPO Choice Plus</t>
  </si>
  <si>
    <t>UHC - Premium PPO Choice Plus</t>
  </si>
  <si>
    <t>UHC - EPO Choice</t>
  </si>
  <si>
    <t>UHC - HPHC Passport</t>
  </si>
  <si>
    <t>Kaiser CA</t>
  </si>
  <si>
    <t>Kaiser CO</t>
  </si>
  <si>
    <t>Kaiser GA</t>
  </si>
  <si>
    <t>Current Coverage Level:</t>
  </si>
  <si>
    <t>Employee + Family</t>
  </si>
  <si>
    <t>Kaiser Mid-Atlantic</t>
  </si>
  <si>
    <t>Kaiser WA</t>
  </si>
  <si>
    <t>Credits</t>
  </si>
  <si>
    <t>Employee Only</t>
  </si>
  <si>
    <t>Employee + Spouse</t>
  </si>
  <si>
    <t>HSA Medical Plan Coverage Level:</t>
  </si>
  <si>
    <t>Employee + Child(ren)</t>
  </si>
  <si>
    <t xml:space="preserve">Tier Menu Identifier </t>
  </si>
  <si>
    <t xml:space="preserve">Employee Election from Tier Menu Identifier </t>
  </si>
  <si>
    <t>Employee Medical Plan Per Pay Period Cost</t>
  </si>
  <si>
    <t>Credits Per Pay Period</t>
  </si>
  <si>
    <t>Employee Out of Pocket Cost Per Pay Period</t>
  </si>
  <si>
    <t>Annual Premium</t>
  </si>
  <si>
    <t>HSA Medical Plan | EE Only/EE+Sp/EE+Ch/EE+Fam</t>
  </si>
  <si>
    <t>$75K - $150K</t>
  </si>
  <si>
    <t xml:space="preserve">Employee HSA Election from Tier Menu Identifier </t>
  </si>
  <si>
    <t>HSA Medical Plan Coverage Level (taken from Step 2):</t>
  </si>
  <si>
    <t>Employee HSA Plan Cost Per Pay Period</t>
  </si>
  <si>
    <t>Employee HSA OOP Cost Per Pay Period</t>
  </si>
  <si>
    <t>Will you save money?</t>
  </si>
  <si>
    <t>Annual HSA Premium</t>
  </si>
  <si>
    <t>HSA Seed Amounts</t>
  </si>
  <si>
    <t>&lt; $75K</t>
  </si>
  <si>
    <t>&gt; $150K</t>
  </si>
  <si>
    <t>EE's HSA Seed Amount</t>
  </si>
  <si>
    <t>HSA Plan Deductibles</t>
  </si>
  <si>
    <t>EE's HSA Deductible</t>
  </si>
  <si>
    <t>Definitions</t>
  </si>
  <si>
    <t>HSA Medical Plan</t>
  </si>
  <si>
    <t>Coverage Level</t>
  </si>
  <si>
    <t>You coverage amount based on the family members you have enrolled in your medical plan.</t>
  </si>
  <si>
    <t>The amount you pay for the cost of your medical plan each year.</t>
  </si>
  <si>
    <t>Health Savings Account (HSA)</t>
  </si>
  <si>
    <t>Tax-advantaged medical savings account available to taxpayers in the United States who are enrolled in an IRS-qualified high deductible health plan (HDHP).</t>
  </si>
  <si>
    <t>Oracle Employer Contribution (seed)</t>
  </si>
  <si>
    <t>The amount that Oracle contributes to your Health Savings Account (HSA) on an annual basis.</t>
  </si>
  <si>
    <t>Optum Bank</t>
  </si>
  <si>
    <t>Oracle's Health Savings Account administrator</t>
  </si>
  <si>
    <t>Deductible</t>
  </si>
  <si>
    <t>Annual Benefits Compensation</t>
  </si>
  <si>
    <t>Qualified high deductible health plan (HDHP) that meets certain criteria for member deductibles established by the Internal Revenue Service.</t>
  </si>
  <si>
    <t>Amount of covered expenses you pay each calendar year before the plan begins to pay benefits unless otherwise specified as waived in the Medical Plan Comparison Chart.</t>
  </si>
  <si>
    <t>Step 3: Select your Annual Benefits Compensation range</t>
  </si>
  <si>
    <t>Annual Benefits Compensation range:</t>
  </si>
  <si>
    <t>Difference in your Annual Premium</t>
  </si>
  <si>
    <t>HSA Medical Plan Annual Premium you would pay:</t>
  </si>
  <si>
    <t>Current medical plan:</t>
  </si>
  <si>
    <t>Annual Premium you pay (current plan):</t>
  </si>
  <si>
    <t>Step 1: Select your current medical plan and Coverage Level</t>
  </si>
  <si>
    <t>Step 2: Select your HSA Medical Plan's Coverage Level</t>
  </si>
  <si>
    <t>Your annual Oracle Employer Contribution (seed) amount:</t>
  </si>
  <si>
    <t>Step 4: Your HSA Medical Plan Coverage Level</t>
  </si>
  <si>
    <t>Difference between your savings and your Deductible</t>
  </si>
  <si>
    <t>Your annual HSA Medical Plan Deductible would be:</t>
  </si>
  <si>
    <t>Your Annual Benefits Compensation effective January 1, 2026 includes Your base salary as of October 1, 2025 plus any Oracle performance-based bonuses, Oracle commissions, shift differentials and overtime paid to You from October 1, 2024 through October 3, 2025. Compensation paid outside of the specified period due to payment timing, errors, and/or omissions will NOT be counted in Your current Annual Benefits Compensation - it will be included in Your following year's Annual Benefits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</si>
</sst>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2" formatCode="_(&quot;$&quot;* #,##0_);_(&quot;$&quot;* \(#,##0\);_(&quot;$&quot;* &quot;-&quot;_);_(@_)"/>
    <numFmt numFmtId="164" formatCode="&quot;$&quot;#,##0"/>
  </numFmts>
  <fonts count="13" x14ac:knownFonts="1">
    <font>
      <sz val="11"/>
      <color theme="1"/>
      <name val="Calibri"/>
      <family val="2"/>
      <scheme val="minor"/>
    </font>
    <font>
      <sz val="11"/>
      <color theme="1"/>
      <name val="Oracle Sans Semi Bold"/>
      <family val="2"/>
    </font>
    <font>
      <b/>
      <sz val="11"/>
      <color theme="1"/>
      <name val="Oracle Sans Semi Bold"/>
      <family val="2"/>
    </font>
    <font>
      <sz val="11"/>
      <color theme="0"/>
      <name val="Oracle Sans Semi Bold"/>
      <family val="2"/>
    </font>
    <font>
      <i/>
      <sz val="11"/>
      <name val="Oracle Sans Semi Bold"/>
      <family val="2"/>
    </font>
    <font>
      <sz val="11"/>
      <name val="Oracle Sans Semi Bold"/>
      <family val="2"/>
    </font>
    <font>
      <b/>
      <i/>
      <sz val="11"/>
      <name val="Oracle Sans Semi Bold"/>
      <family val="2"/>
    </font>
    <font>
      <sz val="11"/>
      <color rgb="FFFF0000"/>
      <name val="Oracle Sans Semi Bold"/>
      <family val="2"/>
    </font>
    <font>
      <b/>
      <i/>
      <sz val="11"/>
      <color theme="0"/>
      <name val="Oracle Sans Semi Bold"/>
      <family val="2"/>
    </font>
    <font>
      <i/>
      <sz val="11"/>
      <color theme="0"/>
      <name val="Oracle Sans Semi Bold"/>
      <family val="2"/>
    </font>
    <font>
      <sz val="18"/>
      <color theme="1"/>
      <name val="Oracle Sans Semi Bold"/>
      <family val="2"/>
    </font>
    <font>
      <b/>
      <sz val="12"/>
      <name val="Oracle Sans Semi Bold"/>
      <family val="2"/>
    </font>
    <font>
      <b/>
      <sz val="11"/>
      <color theme="1"/>
      <name val="Oracle Sans"/>
      <family val="2"/>
    </font>
  </fonts>
  <fills count="6">
    <fill>
      <patternFill patternType="none"/>
    </fill>
    <fill>
      <patternFill patternType="gray125"/>
    </fill>
    <fill>
      <patternFill patternType="solid">
        <fgColor rgb="FF8B8580"/>
        <bgColor indexed="64"/>
      </patternFill>
    </fill>
    <fill>
      <patternFill patternType="solid">
        <fgColor rgb="FFE6AC58"/>
        <bgColor indexed="64"/>
      </patternFill>
    </fill>
    <fill>
      <patternFill patternType="solid">
        <fgColor rgb="FF312D2A"/>
        <bgColor indexed="64"/>
      </patternFill>
    </fill>
    <fill>
      <patternFill patternType="solid">
        <fgColor rgb="FF94AFA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6">
    <xf numFmtId="0" fontId="0" fillId="0" borderId="0" xfId="0"/>
    <xf numFmtId="42" fontId="6" fillId="3" borderId="2" xfId="0" applyNumberFormat="1" applyFont="1" applyFill="1" applyBorder="1"/>
    <xf numFmtId="42" fontId="5" fillId="3" borderId="3" xfId="0" applyNumberFormat="1" applyFont="1" applyFill="1" applyBorder="1"/>
    <xf numFmtId="42" fontId="5" fillId="3" borderId="4" xfId="0" applyNumberFormat="1" applyFont="1" applyFill="1" applyBorder="1"/>
    <xf numFmtId="0" fontId="7" fillId="3" borderId="3" xfId="0" applyFont="1" applyFill="1" applyBorder="1"/>
    <xf numFmtId="0" fontId="7" fillId="3" borderId="4" xfId="0" applyFont="1" applyFill="1" applyBorder="1"/>
    <xf numFmtId="0" fontId="3" fillId="4" borderId="0" xfId="0" applyFont="1" applyFill="1"/>
    <xf numFmtId="0" fontId="3" fillId="3" borderId="3" xfId="0" applyFont="1" applyFill="1" applyBorder="1"/>
    <xf numFmtId="0" fontId="3" fillId="3" borderId="4" xfId="0" applyFont="1" applyFill="1" applyBorder="1"/>
    <xf numFmtId="0" fontId="8" fillId="4" borderId="0" xfId="0" applyFont="1" applyFill="1"/>
    <xf numFmtId="42" fontId="4" fillId="3" borderId="2" xfId="0" applyNumberFormat="1" applyFont="1" applyFill="1" applyBorder="1"/>
    <xf numFmtId="0" fontId="1" fillId="5" borderId="0" xfId="0" applyFont="1" applyFill="1"/>
    <xf numFmtId="0" fontId="2" fillId="5" borderId="0" xfId="0" applyFont="1" applyFill="1"/>
    <xf numFmtId="42" fontId="1" fillId="5" borderId="0" xfId="0" applyNumberFormat="1" applyFont="1" applyFill="1"/>
    <xf numFmtId="0" fontId="5" fillId="5" borderId="0" xfId="0" applyFont="1" applyFill="1"/>
    <xf numFmtId="164" fontId="1" fillId="5" borderId="0" xfId="0" applyNumberFormat="1" applyFont="1" applyFill="1"/>
    <xf numFmtId="42" fontId="5" fillId="5" borderId="0" xfId="0" applyNumberFormat="1" applyFont="1" applyFill="1"/>
    <xf numFmtId="5" fontId="5" fillId="5" borderId="0" xfId="0" applyNumberFormat="1" applyFont="1" applyFill="1"/>
    <xf numFmtId="0" fontId="7" fillId="5" borderId="0" xfId="0" applyFont="1" applyFill="1"/>
    <xf numFmtId="0" fontId="8" fillId="5" borderId="0" xfId="0" applyFont="1" applyFill="1"/>
    <xf numFmtId="42" fontId="8" fillId="5" borderId="0" xfId="0" applyNumberFormat="1" applyFont="1" applyFill="1"/>
    <xf numFmtId="0" fontId="3" fillId="5" borderId="0" xfId="0" applyFont="1" applyFill="1"/>
    <xf numFmtId="0" fontId="5" fillId="3" borderId="3" xfId="0" applyFont="1" applyFill="1" applyBorder="1"/>
    <xf numFmtId="0" fontId="5" fillId="3" borderId="4" xfId="0" applyFont="1" applyFill="1" applyBorder="1"/>
    <xf numFmtId="0" fontId="1" fillId="5" borderId="0" xfId="0" applyFont="1" applyFill="1" applyAlignment="1">
      <alignment vertical="top"/>
    </xf>
    <xf numFmtId="0" fontId="2" fillId="5" borderId="0" xfId="0" applyFont="1" applyFill="1" applyAlignment="1">
      <alignment vertical="top"/>
    </xf>
    <xf numFmtId="42" fontId="1" fillId="5" borderId="0" xfId="0" applyNumberFormat="1" applyFont="1" applyFill="1" applyAlignment="1">
      <alignment vertical="top"/>
    </xf>
    <xf numFmtId="0" fontId="11" fillId="5" borderId="0" xfId="0" applyFont="1" applyFill="1" applyAlignment="1">
      <alignment vertical="top"/>
    </xf>
    <xf numFmtId="0" fontId="0" fillId="0" borderId="0" xfId="0" applyAlignment="1">
      <alignment vertical="top"/>
    </xf>
    <xf numFmtId="0" fontId="12" fillId="5" borderId="5" xfId="0" applyFont="1" applyFill="1" applyBorder="1" applyAlignment="1">
      <alignment vertical="top"/>
    </xf>
    <xf numFmtId="0" fontId="12" fillId="5" borderId="8" xfId="0" applyFont="1" applyFill="1" applyBorder="1" applyAlignment="1">
      <alignment vertical="top"/>
    </xf>
    <xf numFmtId="0" fontId="12" fillId="5" borderId="11" xfId="0" applyFont="1" applyFill="1" applyBorder="1" applyAlignment="1">
      <alignment vertical="top"/>
    </xf>
    <xf numFmtId="0" fontId="8" fillId="4" borderId="0" xfId="0" applyFont="1" applyFill="1" applyAlignment="1">
      <alignment horizontal="left"/>
    </xf>
    <xf numFmtId="0" fontId="9" fillId="2" borderId="1" xfId="0" applyFont="1" applyFill="1" applyBorder="1" applyAlignment="1">
      <alignment horizontal="center"/>
    </xf>
    <xf numFmtId="0" fontId="3" fillId="4" borderId="0" xfId="0" applyFont="1" applyFill="1" applyAlignment="1">
      <alignment horizontal="left"/>
    </xf>
    <xf numFmtId="0" fontId="1" fillId="5" borderId="0" xfId="0" applyFont="1" applyFill="1" applyAlignment="1">
      <alignment horizontal="left" wrapText="1"/>
    </xf>
    <xf numFmtId="0" fontId="2" fillId="5" borderId="0" xfId="0" applyFont="1" applyFill="1" applyAlignment="1">
      <alignment horizontal="center"/>
    </xf>
    <xf numFmtId="0" fontId="11" fillId="5" borderId="0" xfId="0" applyFont="1" applyFill="1" applyAlignment="1">
      <alignment horizontal="center"/>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2" fillId="5" borderId="0" xfId="0" applyFont="1" applyFill="1" applyAlignment="1">
      <alignment horizontal="left"/>
    </xf>
    <xf numFmtId="0" fontId="4" fillId="0" borderId="1" xfId="0" applyFont="1" applyBorder="1" applyAlignment="1" applyProtection="1">
      <alignment horizontal="center"/>
      <protection locked="0"/>
    </xf>
    <xf numFmtId="0" fontId="10" fillId="5" borderId="0" xfId="0" applyFont="1" applyFill="1" applyAlignment="1">
      <alignment horizontal="center"/>
    </xf>
    <xf numFmtId="0" fontId="3" fillId="4" borderId="1" xfId="0" applyFont="1" applyFill="1" applyBorder="1" applyAlignment="1">
      <alignment horizontal="left"/>
    </xf>
    <xf numFmtId="0" fontId="10" fillId="5" borderId="0" xfId="0" applyFont="1" applyFill="1" applyAlignment="1">
      <alignment horizontal="center" vertical="top"/>
    </xf>
    <xf numFmtId="0" fontId="11" fillId="5" borderId="0" xfId="0" applyFont="1" applyFill="1" applyAlignment="1">
      <alignment horizontal="center" vertical="top"/>
    </xf>
    <xf numFmtId="0" fontId="1" fillId="5" borderId="6" xfId="0" applyFont="1" applyFill="1" applyBorder="1" applyAlignment="1">
      <alignment vertical="top" wrapText="1"/>
    </xf>
    <xf numFmtId="0" fontId="1" fillId="5" borderId="7" xfId="0" applyFont="1" applyFill="1" applyBorder="1" applyAlignment="1">
      <alignment vertical="top" wrapText="1"/>
    </xf>
    <xf numFmtId="0" fontId="1" fillId="5" borderId="1" xfId="0" applyFont="1" applyFill="1" applyBorder="1" applyAlignment="1">
      <alignment vertical="top" wrapText="1"/>
    </xf>
    <xf numFmtId="0" fontId="1" fillId="5" borderId="9" xfId="0" applyFont="1" applyFill="1" applyBorder="1" applyAlignment="1">
      <alignment vertical="top" wrapText="1"/>
    </xf>
    <xf numFmtId="0" fontId="1" fillId="5" borderId="12"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5" borderId="2" xfId="0" applyFont="1" applyFill="1" applyBorder="1" applyAlignment="1">
      <alignment horizontal="left" vertical="top"/>
    </xf>
    <xf numFmtId="0" fontId="1" fillId="5" borderId="3" xfId="0" applyFont="1" applyFill="1" applyBorder="1" applyAlignment="1">
      <alignment horizontal="left" vertical="top"/>
    </xf>
    <xf numFmtId="0" fontId="1" fillId="5" borderId="10" xfId="0" applyFont="1" applyFill="1" applyBorder="1" applyAlignment="1">
      <alignment horizontal="left" vertical="top"/>
    </xf>
  </cellXfs>
  <cellStyles count="1">
    <cellStyle name="Normal" xfId="0" builtinId="0"/>
  </cellStyles>
  <dxfs count="0"/>
  <tableStyles count="0" defaultTableStyle="TableStyleMedium9" defaultPivotStyle="PivotStyleLight16"/>
  <colors>
    <mruColors>
      <color rgb="FFE6AC58"/>
      <color rgb="FF312D2A"/>
      <color rgb="FF8B8580"/>
      <color rgb="FF759C6C"/>
      <color rgb="FF94AFAF"/>
      <color rgb="FF2B6242"/>
      <color rgb="FFE5DBBE"/>
      <color rgb="FFD1350F"/>
      <color rgb="FFFF0505"/>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83820</xdr:rowOff>
    </xdr:from>
    <xdr:to>
      <xdr:col>10</xdr:col>
      <xdr:colOff>42333</xdr:colOff>
      <xdr:row>7</xdr:row>
      <xdr:rowOff>74083</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243417" y="602403"/>
          <a:ext cx="6741583" cy="794597"/>
        </a:xfrm>
        <a:prstGeom prst="roundRect">
          <a:avLst>
            <a:gd name="adj" fmla="val 16667"/>
          </a:avLst>
        </a:prstGeom>
        <a:solidFill>
          <a:srgbClr val="D1350F"/>
        </a:solidFill>
        <a:ln w="9525">
          <a:noFill/>
          <a:round/>
          <a:headEnd/>
          <a:tailEnd/>
        </a:ln>
      </xdr:spPr>
      <xdr:txBody>
        <a:bodyPr vertOverflow="clip" wrap="square" lIns="27432" tIns="22860" rIns="0" bIns="0" anchor="t" upright="1"/>
        <a:lstStyle/>
        <a:p>
          <a:pPr algn="ctr" rtl="0">
            <a:lnSpc>
              <a:spcPts val="1000"/>
            </a:lnSpc>
            <a:defRPr sz="1000"/>
          </a:pPr>
          <a:endParaRPr lang="en-US" sz="1400" b="1" i="0" u="none" strike="noStrike" baseline="0">
            <a:solidFill>
              <a:schemeClr val="bg1"/>
            </a:solidFill>
            <a:latin typeface="Oracle Sans Semi Bold" panose="020B0603020204020204" pitchFamily="34" charset="0"/>
            <a:cs typeface="Oracle Sans Semi Bold" panose="020B0603020204020204" pitchFamily="34" charset="0"/>
          </a:endParaRPr>
        </a:p>
        <a:p>
          <a:pPr algn="ctr" rtl="0">
            <a:lnSpc>
              <a:spcPts val="1100"/>
            </a:lnSpc>
            <a:defRPr sz="1000"/>
          </a:pPr>
          <a:r>
            <a:rPr lang="en-US" sz="1400" b="1" i="0" u="none" strike="noStrike" baseline="0">
              <a:solidFill>
                <a:schemeClr val="bg1"/>
              </a:solidFill>
              <a:latin typeface="Oracle Sans Semi Bold" panose="020B0603020204020204" pitchFamily="34" charset="0"/>
              <a:cs typeface="Oracle Sans Semi Bold" panose="020B0603020204020204" pitchFamily="34" charset="0"/>
            </a:rPr>
            <a:t>Q: Will moving to the HSA Medical Plan result in premium savings for you?</a:t>
          </a:r>
        </a:p>
        <a:p>
          <a:pPr algn="ctr" rtl="0">
            <a:lnSpc>
              <a:spcPts val="1100"/>
            </a:lnSpc>
            <a:defRPr sz="1000"/>
          </a:pPr>
          <a:endParaRPr lang="en-US" sz="1400" b="1" i="0" u="none" strike="noStrike" baseline="0">
            <a:solidFill>
              <a:schemeClr val="bg1"/>
            </a:solidFill>
            <a:latin typeface="Oracle Sans Semi Bold" panose="020B0603020204020204" pitchFamily="34" charset="0"/>
            <a:cs typeface="Oracle Sans Semi Bold" panose="020B0603020204020204" pitchFamily="34" charset="0"/>
          </a:endParaRPr>
        </a:p>
        <a:p>
          <a:pPr algn="ctr" rtl="0">
            <a:lnSpc>
              <a:spcPts val="1100"/>
            </a:lnSpc>
            <a:defRPr sz="1000"/>
          </a:pPr>
          <a:r>
            <a:rPr lang="en-US" sz="1400" b="1" i="0" u="none" strike="noStrike" baseline="0">
              <a:solidFill>
                <a:schemeClr val="bg1"/>
              </a:solidFill>
              <a:latin typeface="Oracle Sans Semi Bold" panose="020B0603020204020204" pitchFamily="34" charset="0"/>
              <a:cs typeface="Oracle Sans Semi Bold" panose="020B0603020204020204" pitchFamily="34" charset="0"/>
            </a:rPr>
            <a:t>Follow the simple steps below and find out!</a:t>
          </a:r>
        </a:p>
        <a:p>
          <a:pPr algn="l" rtl="0">
            <a:lnSpc>
              <a:spcPts val="900"/>
            </a:lnSpc>
            <a:defRPr sz="1000"/>
          </a:pPr>
          <a:endParaRPr lang="en-US" sz="1200" b="1" i="0" u="none" strike="noStrike" baseline="0">
            <a:solidFill>
              <a:sysClr val="windowText" lastClr="000000"/>
            </a:solidFill>
            <a:latin typeface="Arial"/>
            <a:cs typeface="Arial"/>
          </a:endParaRPr>
        </a:p>
        <a:p>
          <a:pPr algn="l" rtl="0">
            <a:lnSpc>
              <a:spcPts val="900"/>
            </a:lnSpc>
            <a:defRPr sz="1000"/>
          </a:pPr>
          <a:endParaRPr lang="en-US" sz="1000" b="0" i="0" u="none" strike="noStrike" baseline="0">
            <a:solidFill>
              <a:sysClr val="windowText" lastClr="000000"/>
            </a:solidFill>
            <a:latin typeface="Arial"/>
            <a:cs typeface="Arial"/>
          </a:endParaRPr>
        </a:p>
      </xdr:txBody>
    </xdr:sp>
    <xdr:clientData/>
  </xdr:twoCellAnchor>
  <xdr:twoCellAnchor>
    <xdr:from>
      <xdr:col>11</xdr:col>
      <xdr:colOff>39052</xdr:colOff>
      <xdr:row>16</xdr:row>
      <xdr:rowOff>64770</xdr:rowOff>
    </xdr:from>
    <xdr:to>
      <xdr:col>14</xdr:col>
      <xdr:colOff>568642</xdr:colOff>
      <xdr:row>27</xdr:row>
      <xdr:rowOff>31749</xdr:rowOff>
    </xdr:to>
    <xdr:sp macro="" textlink="">
      <xdr:nvSpPr>
        <xdr:cNvPr id="3" name="AutoShape 22">
          <a:extLst>
            <a:ext uri="{FF2B5EF4-FFF2-40B4-BE49-F238E27FC236}">
              <a16:creationId xmlns:a16="http://schemas.microsoft.com/office/drawing/2014/main" id="{00000000-0008-0000-0000-000003000000}"/>
            </a:ext>
          </a:extLst>
        </xdr:cNvPr>
        <xdr:cNvSpPr>
          <a:spLocks noChangeArrowheads="1"/>
        </xdr:cNvSpPr>
      </xdr:nvSpPr>
      <xdr:spPr bwMode="auto">
        <a:xfrm>
          <a:off x="9468802" y="3059853"/>
          <a:ext cx="2381673" cy="2062479"/>
        </a:xfrm>
        <a:prstGeom prst="roundRect">
          <a:avLst>
            <a:gd name="adj" fmla="val 16667"/>
          </a:avLst>
        </a:prstGeom>
        <a:solidFill>
          <a:srgbClr val="759C6C"/>
        </a:solidFill>
        <a:ln w="9525">
          <a:noFill/>
          <a:round/>
          <a:headEnd/>
          <a:tailEnd/>
        </a:ln>
      </xdr:spPr>
      <xdr:txBody>
        <a:bodyPr vertOverflow="clip" wrap="square" lIns="27432" tIns="22860" rIns="0" bIns="0" anchor="t" upright="1"/>
        <a:lstStyle/>
        <a:p>
          <a:pPr algn="ctr" rtl="0">
            <a:defRPr sz="1000"/>
          </a:pPr>
          <a:r>
            <a:rPr lang="en-US" sz="1200" b="0" i="1" u="none" strike="noStrike" baseline="0">
              <a:solidFill>
                <a:schemeClr val="bg1"/>
              </a:solidFill>
              <a:latin typeface="Oracle Sans Semi Bold" panose="020B0603020204020204" pitchFamily="34" charset="0"/>
              <a:cs typeface="Oracle Sans Semi Bold" panose="020B0603020204020204" pitchFamily="34" charset="0"/>
            </a:rPr>
            <a:t>A positive number shows that you would pay LESS premium dollars each year selecting the HSA Medical Plan. </a:t>
          </a:r>
        </a:p>
        <a:p>
          <a:pPr algn="ctr" rtl="0">
            <a:defRPr sz="1000"/>
          </a:pPr>
          <a:endParaRPr lang="en-US" sz="1200" b="0" i="1" u="none" strike="noStrike" baseline="0">
            <a:solidFill>
              <a:schemeClr val="bg1"/>
            </a:solidFill>
            <a:latin typeface="Oracle Sans Semi Bold" panose="020B0603020204020204" pitchFamily="34" charset="0"/>
            <a:cs typeface="Oracle Sans Semi Bold" panose="020B0603020204020204" pitchFamily="34" charset="0"/>
          </a:endParaRPr>
        </a:p>
        <a:p>
          <a:pPr algn="ctr" rtl="0">
            <a:defRPr sz="1000"/>
          </a:pPr>
          <a:r>
            <a:rPr lang="en-US" sz="1200" b="0" i="1" u="none" strike="noStrike" baseline="0">
              <a:solidFill>
                <a:schemeClr val="bg1"/>
              </a:solidFill>
              <a:latin typeface="Oracle Sans Semi Bold" panose="020B0603020204020204" pitchFamily="34" charset="0"/>
              <a:cs typeface="Oracle Sans Semi Bold" panose="020B0603020204020204" pitchFamily="34" charset="0"/>
            </a:rPr>
            <a:t>A negative number shows that you would pay MORE premium dollars each year selecting the HSA Medical Plan</a:t>
          </a:r>
        </a:p>
      </xdr:txBody>
    </xdr:sp>
    <xdr:clientData/>
  </xdr:twoCellAnchor>
  <xdr:twoCellAnchor>
    <xdr:from>
      <xdr:col>1</xdr:col>
      <xdr:colOff>0</xdr:colOff>
      <xdr:row>25</xdr:row>
      <xdr:rowOff>0</xdr:rowOff>
    </xdr:from>
    <xdr:to>
      <xdr:col>9</xdr:col>
      <xdr:colOff>441960</xdr:colOff>
      <xdr:row>30</xdr:row>
      <xdr:rowOff>167640</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bwMode="auto">
        <a:xfrm>
          <a:off x="0" y="3905250"/>
          <a:ext cx="6633210" cy="1072515"/>
        </a:xfrm>
        <a:prstGeom prst="roundRect">
          <a:avLst>
            <a:gd name="adj" fmla="val 16667"/>
          </a:avLst>
        </a:prstGeom>
        <a:solidFill>
          <a:srgbClr val="D1350F"/>
        </a:solidFill>
        <a:ln w="9525">
          <a:noFill/>
          <a:round/>
          <a:headEnd/>
          <a:tailEnd/>
        </a:ln>
      </xdr:spPr>
      <xdr:txBody>
        <a:bodyPr vertOverflow="clip" wrap="square" lIns="27432" tIns="22860" rIns="0" bIns="0" anchor="t" upright="1"/>
        <a:lstStyle/>
        <a:p>
          <a:pPr algn="ctr" rtl="0">
            <a:lnSpc>
              <a:spcPts val="1100"/>
            </a:lnSpc>
            <a:defRPr sz="1000"/>
          </a:pPr>
          <a:endParaRPr lang="en-US" sz="1100" b="0" i="0" u="none" strike="noStrike" baseline="0">
            <a:solidFill>
              <a:schemeClr val="bg1"/>
            </a:solidFill>
            <a:latin typeface="Oracle Sans Semi Bold" panose="020B0603020204020204" pitchFamily="34" charset="0"/>
            <a:cs typeface="Oracle Sans Semi Bold" panose="020B0603020204020204" pitchFamily="34" charset="0"/>
          </a:endParaRPr>
        </a:p>
        <a:p>
          <a:pPr algn="ctr" rtl="0">
            <a:lnSpc>
              <a:spcPts val="1100"/>
            </a:lnSpc>
            <a:defRPr sz="1000"/>
          </a:pPr>
          <a:r>
            <a:rPr lang="en-US" sz="1100" b="0" i="0" u="none" strike="noStrike" baseline="0">
              <a:solidFill>
                <a:schemeClr val="bg1"/>
              </a:solidFill>
              <a:latin typeface="Oracle Sans Semi Bold" panose="020B0603020204020204" pitchFamily="34" charset="0"/>
              <a:cs typeface="Oracle Sans Semi Bold" panose="020B0603020204020204" pitchFamily="34" charset="0"/>
            </a:rPr>
            <a:t>Next, be sure to consider the annual Oracle Employer Contribution (seed). This is money that Oracle contributes directly to your personal Health Savings Account (HSA) with Optum Bank  </a:t>
          </a:r>
        </a:p>
        <a:p>
          <a:pPr algn="ctr" rtl="0">
            <a:lnSpc>
              <a:spcPts val="1100"/>
            </a:lnSpc>
            <a:defRPr sz="1000"/>
          </a:pPr>
          <a:endParaRPr lang="en-US" sz="1100" b="0" i="0" u="none" strike="noStrike" baseline="0">
            <a:solidFill>
              <a:schemeClr val="bg1"/>
            </a:solidFill>
            <a:latin typeface="Oracle Sans Semi Bold" panose="020B0603020204020204" pitchFamily="34" charset="0"/>
            <a:cs typeface="Oracle Sans Semi Bold" panose="020B0603020204020204" pitchFamily="34" charset="0"/>
          </a:endParaRPr>
        </a:p>
        <a:p>
          <a:pPr algn="ctr" rtl="0">
            <a:lnSpc>
              <a:spcPts val="1000"/>
            </a:lnSpc>
            <a:defRPr sz="1000"/>
          </a:pPr>
          <a:r>
            <a:rPr lang="en-US" sz="1100" b="0" i="0" u="none" strike="noStrike" baseline="0">
              <a:solidFill>
                <a:schemeClr val="bg1"/>
              </a:solidFill>
              <a:latin typeface="Oracle Sans Semi Bold" panose="020B0603020204020204" pitchFamily="34" charset="0"/>
              <a:cs typeface="Oracle Sans Semi Bold" panose="020B0603020204020204" pitchFamily="34" charset="0"/>
            </a:rPr>
            <a:t>Your Oracle Employer Contribution (seed) amount is based on your Annual Benefits Compensation and the medical plan Coverage Level you elect</a:t>
          </a:r>
        </a:p>
        <a:p>
          <a:pPr algn="l" rtl="0">
            <a:lnSpc>
              <a:spcPts val="1000"/>
            </a:lnSpc>
            <a:defRPr sz="1000"/>
          </a:pPr>
          <a:endParaRPr lang="en-US" sz="1000" b="0" i="0" u="none" strike="noStrike" baseline="0">
            <a:solidFill>
              <a:srgbClr val="000000"/>
            </a:solidFill>
            <a:latin typeface="Arial"/>
            <a:cs typeface="Arial"/>
          </a:endParaRPr>
        </a:p>
        <a:p>
          <a:pPr algn="l" rtl="0">
            <a:lnSpc>
              <a:spcPts val="900"/>
            </a:lnSpc>
            <a:defRPr sz="1000"/>
          </a:pPr>
          <a:endParaRPr lang="en-US" sz="1000" b="0" i="0" u="none" strike="noStrike" baseline="0">
            <a:solidFill>
              <a:srgbClr val="000000"/>
            </a:solidFill>
            <a:latin typeface="Arial"/>
            <a:cs typeface="Arial"/>
          </a:endParaRPr>
        </a:p>
      </xdr:txBody>
    </xdr:sp>
    <xdr:clientData/>
  </xdr:twoCellAnchor>
  <xdr:twoCellAnchor>
    <xdr:from>
      <xdr:col>10</xdr:col>
      <xdr:colOff>53340</xdr:colOff>
      <xdr:row>20</xdr:row>
      <xdr:rowOff>188595</xdr:rowOff>
    </xdr:from>
    <xdr:to>
      <xdr:col>10</xdr:col>
      <xdr:colOff>449580</xdr:colOff>
      <xdr:row>22</xdr:row>
      <xdr:rowOff>5715</xdr:rowOff>
    </xdr:to>
    <xdr:sp macro="" textlink="">
      <xdr:nvSpPr>
        <xdr:cNvPr id="7" name="AutoShape 24">
          <a:extLst>
            <a:ext uri="{FF2B5EF4-FFF2-40B4-BE49-F238E27FC236}">
              <a16:creationId xmlns:a16="http://schemas.microsoft.com/office/drawing/2014/main" id="{00000000-0008-0000-0000-000007000000}"/>
            </a:ext>
          </a:extLst>
        </xdr:cNvPr>
        <xdr:cNvSpPr>
          <a:spLocks noChangeArrowheads="1"/>
        </xdr:cNvSpPr>
      </xdr:nvSpPr>
      <xdr:spPr bwMode="auto">
        <a:xfrm>
          <a:off x="6777990" y="3531870"/>
          <a:ext cx="396240" cy="198120"/>
        </a:xfrm>
        <a:prstGeom prst="rightArrow">
          <a:avLst>
            <a:gd name="adj1" fmla="val 50000"/>
            <a:gd name="adj2" fmla="val 50000"/>
          </a:avLst>
        </a:prstGeom>
        <a:solidFill>
          <a:srgbClr val="000000"/>
        </a:solidFill>
        <a:ln w="9525">
          <a:solidFill>
            <a:srgbClr val="000000"/>
          </a:solidFill>
          <a:miter lim="800000"/>
          <a:headEnd/>
          <a:tailEnd/>
        </a:ln>
      </xdr:spPr>
    </xdr:sp>
    <xdr:clientData/>
  </xdr:twoCellAnchor>
  <xdr:twoCellAnchor>
    <xdr:from>
      <xdr:col>1</xdr:col>
      <xdr:colOff>0</xdr:colOff>
      <xdr:row>42</xdr:row>
      <xdr:rowOff>133351</xdr:rowOff>
    </xdr:from>
    <xdr:to>
      <xdr:col>9</xdr:col>
      <xdr:colOff>548640</xdr:colOff>
      <xdr:row>47</xdr:row>
      <xdr:rowOff>116417</xdr:rowOff>
    </xdr:to>
    <xdr:sp macro="" textlink="">
      <xdr:nvSpPr>
        <xdr:cNvPr id="8" name="AutoShape 6">
          <a:extLst>
            <a:ext uri="{FF2B5EF4-FFF2-40B4-BE49-F238E27FC236}">
              <a16:creationId xmlns:a16="http://schemas.microsoft.com/office/drawing/2014/main" id="{00000000-0008-0000-0000-000008000000}"/>
            </a:ext>
          </a:extLst>
        </xdr:cNvPr>
        <xdr:cNvSpPr>
          <a:spLocks noChangeArrowheads="1"/>
        </xdr:cNvSpPr>
      </xdr:nvSpPr>
      <xdr:spPr bwMode="auto">
        <a:xfrm>
          <a:off x="243417" y="8081434"/>
          <a:ext cx="8316806" cy="935566"/>
        </a:xfrm>
        <a:prstGeom prst="roundRect">
          <a:avLst>
            <a:gd name="adj" fmla="val 16667"/>
          </a:avLst>
        </a:prstGeom>
        <a:solidFill>
          <a:srgbClr val="D1350F"/>
        </a:solidFill>
        <a:ln w="9525">
          <a:noFill/>
          <a:round/>
          <a:headEnd/>
          <a:tailEnd/>
        </a:ln>
      </xdr:spPr>
      <xdr:txBody>
        <a:bodyPr vertOverflow="clip" wrap="square" lIns="27432" tIns="22860" rIns="0" bIns="0" anchor="t" upright="1"/>
        <a:lstStyle/>
        <a:p>
          <a:pPr algn="ctr" rtl="0">
            <a:defRPr sz="1000"/>
          </a:pPr>
          <a:br>
            <a:rPr lang="en-US" sz="1100" b="0" i="0" u="none" strike="noStrike" baseline="0">
              <a:solidFill>
                <a:schemeClr val="bg1"/>
              </a:solidFill>
              <a:latin typeface="Oracle Sans Semi Bold" panose="020B0603020204020204" pitchFamily="34" charset="0"/>
              <a:cs typeface="Oracle Sans Semi Bold" panose="020B0603020204020204" pitchFamily="34" charset="0"/>
            </a:rPr>
          </a:br>
          <a:r>
            <a:rPr lang="en-US" sz="1100" b="0" i="0" u="none" strike="noStrike" baseline="0">
              <a:solidFill>
                <a:schemeClr val="bg1"/>
              </a:solidFill>
              <a:latin typeface="Oracle Sans Semi Bold" panose="020B0603020204020204" pitchFamily="34" charset="0"/>
              <a:cs typeface="Oracle Sans Semi Bold" panose="020B0603020204020204" pitchFamily="34" charset="0"/>
            </a:rPr>
            <a:t>Finally, if your calculation shows savings, find out if your savings can fund all or part of the HSA Medical Plan's annual deductible.</a:t>
          </a:r>
          <a:br>
            <a:rPr lang="en-US" sz="1100" b="0" i="0" u="none" strike="noStrike" baseline="0">
              <a:solidFill>
                <a:schemeClr val="bg1"/>
              </a:solidFill>
              <a:latin typeface="Oracle Sans Semi Bold" panose="020B0603020204020204" pitchFamily="34" charset="0"/>
              <a:cs typeface="Oracle Sans Semi Bold" panose="020B0603020204020204" pitchFamily="34" charset="0"/>
            </a:rPr>
          </a:br>
          <a:r>
            <a:rPr lang="en-US" sz="1100" b="0" i="0" u="none" strike="noStrike" baseline="0">
              <a:solidFill>
                <a:schemeClr val="bg1"/>
              </a:solidFill>
              <a:latin typeface="Oracle Sans Semi Bold" panose="020B0603020204020204" pitchFamily="34" charset="0"/>
              <a:cs typeface="Oracle Sans Semi Bold" panose="020B0603020204020204" pitchFamily="34" charset="0"/>
            </a:rPr>
            <a:t> </a:t>
          </a:r>
        </a:p>
        <a:p>
          <a:pPr algn="ctr" rtl="0">
            <a:defRPr sz="1000"/>
          </a:pPr>
          <a:r>
            <a:rPr lang="en-US" sz="1100" b="0" i="0" u="none" strike="noStrike" baseline="0">
              <a:solidFill>
                <a:schemeClr val="bg1"/>
              </a:solidFill>
              <a:latin typeface="Oracle Sans Semi Bold" panose="020B0603020204020204" pitchFamily="34" charset="0"/>
              <a:cs typeface="Oracle Sans Semi Bold" panose="020B0603020204020204" pitchFamily="34" charset="0"/>
            </a:rPr>
            <a:t>The deductible amount is based on your medical plan coverage level.</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11</xdr:col>
      <xdr:colOff>8572</xdr:colOff>
      <xdr:row>35</xdr:row>
      <xdr:rowOff>180023</xdr:rowOff>
    </xdr:from>
    <xdr:to>
      <xdr:col>15</xdr:col>
      <xdr:colOff>0</xdr:colOff>
      <xdr:row>43</xdr:row>
      <xdr:rowOff>52388</xdr:rowOff>
    </xdr:to>
    <xdr:sp macro="" textlink="">
      <xdr:nvSpPr>
        <xdr:cNvPr id="10" name="AutoShape 22">
          <a:extLst>
            <a:ext uri="{FF2B5EF4-FFF2-40B4-BE49-F238E27FC236}">
              <a16:creationId xmlns:a16="http://schemas.microsoft.com/office/drawing/2014/main" id="{00000000-0008-0000-0000-00000A000000}"/>
            </a:ext>
          </a:extLst>
        </xdr:cNvPr>
        <xdr:cNvSpPr>
          <a:spLocks noChangeArrowheads="1"/>
        </xdr:cNvSpPr>
      </xdr:nvSpPr>
      <xdr:spPr bwMode="auto">
        <a:xfrm>
          <a:off x="7342822" y="6266498"/>
          <a:ext cx="2372678" cy="1329690"/>
        </a:xfrm>
        <a:prstGeom prst="roundRect">
          <a:avLst>
            <a:gd name="adj" fmla="val 16667"/>
          </a:avLst>
        </a:prstGeom>
        <a:solidFill>
          <a:srgbClr val="759C6C"/>
        </a:solidFill>
        <a:ln w="9525">
          <a:noFill/>
          <a:round/>
          <a:headEnd/>
          <a:tailEnd/>
        </a:ln>
      </xdr:spPr>
      <xdr:txBody>
        <a:bodyPr vertOverflow="clip" wrap="square" lIns="27432" tIns="22860" rIns="0" bIns="0" anchor="t" upright="1"/>
        <a:lstStyle/>
        <a:p>
          <a:pPr algn="ctr" rtl="0">
            <a:defRPr sz="1000"/>
          </a:pPr>
          <a:r>
            <a:rPr lang="en-US" sz="1000" b="0" i="1" u="none" strike="noStrike" baseline="0">
              <a:solidFill>
                <a:schemeClr val="bg1"/>
              </a:solidFill>
              <a:latin typeface="Oracle Sans Semi Bold" panose="020B0603020204020204" pitchFamily="34" charset="0"/>
              <a:cs typeface="Oracle Sans Semi Bold" panose="020B0603020204020204" pitchFamily="34" charset="0"/>
            </a:rPr>
            <a:t>A </a:t>
          </a:r>
          <a:r>
            <a:rPr lang="en-US" sz="1200" b="0" i="1" u="none" strike="noStrike" baseline="0">
              <a:solidFill>
                <a:schemeClr val="bg1"/>
              </a:solidFill>
              <a:latin typeface="Oracle Sans Semi Bold" panose="020B0603020204020204" pitchFamily="34" charset="0"/>
              <a:cs typeface="Oracle Sans Semi Bold" panose="020B0603020204020204" pitchFamily="34" charset="0"/>
            </a:rPr>
            <a:t>positive number represents your annual savings</a:t>
          </a:r>
        </a:p>
        <a:p>
          <a:pPr algn="ctr" rtl="0">
            <a:defRPr sz="1000"/>
          </a:pPr>
          <a:endParaRPr lang="en-US" sz="1200" b="0" i="1" u="none" strike="noStrike" baseline="0">
            <a:solidFill>
              <a:schemeClr val="bg1"/>
            </a:solidFill>
            <a:latin typeface="Oracle Sans Semi Bold" panose="020B0603020204020204" pitchFamily="34" charset="0"/>
            <a:cs typeface="Oracle Sans Semi Bold" panose="020B0603020204020204" pitchFamily="34" charset="0"/>
          </a:endParaRPr>
        </a:p>
        <a:p>
          <a:pPr algn="ctr" rtl="0">
            <a:defRPr sz="1000"/>
          </a:pPr>
          <a:r>
            <a:rPr lang="en-US" sz="1200" b="0" i="1" u="none" strike="noStrike" baseline="0">
              <a:solidFill>
                <a:schemeClr val="bg1"/>
              </a:solidFill>
              <a:latin typeface="Oracle Sans Semi Bold" panose="020B0603020204020204" pitchFamily="34" charset="0"/>
              <a:cs typeface="Oracle Sans Semi Bold" panose="020B0603020204020204" pitchFamily="34" charset="0"/>
            </a:rPr>
            <a:t>A negative number represents the additional money you will be paying every pay period</a:t>
          </a:r>
        </a:p>
      </xdr:txBody>
    </xdr:sp>
    <xdr:clientData/>
  </xdr:twoCellAnchor>
  <xdr:twoCellAnchor>
    <xdr:from>
      <xdr:col>10</xdr:col>
      <xdr:colOff>73237</xdr:colOff>
      <xdr:row>38</xdr:row>
      <xdr:rowOff>171238</xdr:rowOff>
    </xdr:from>
    <xdr:to>
      <xdr:col>10</xdr:col>
      <xdr:colOff>469477</xdr:colOff>
      <xdr:row>40</xdr:row>
      <xdr:rowOff>10583</xdr:rowOff>
    </xdr:to>
    <xdr:sp macro="" textlink="">
      <xdr:nvSpPr>
        <xdr:cNvPr id="11" name="AutoShape 24">
          <a:extLst>
            <a:ext uri="{FF2B5EF4-FFF2-40B4-BE49-F238E27FC236}">
              <a16:creationId xmlns:a16="http://schemas.microsoft.com/office/drawing/2014/main" id="{00000000-0008-0000-0000-00000B000000}"/>
            </a:ext>
          </a:extLst>
        </xdr:cNvPr>
        <xdr:cNvSpPr>
          <a:spLocks noChangeArrowheads="1"/>
        </xdr:cNvSpPr>
      </xdr:nvSpPr>
      <xdr:spPr bwMode="auto">
        <a:xfrm>
          <a:off x="7015904" y="7516071"/>
          <a:ext cx="396240" cy="230929"/>
        </a:xfrm>
        <a:prstGeom prst="rightArrow">
          <a:avLst>
            <a:gd name="adj1" fmla="val 50000"/>
            <a:gd name="adj2" fmla="val 50000"/>
          </a:avLst>
        </a:prstGeom>
        <a:solidFill>
          <a:srgbClr val="000000"/>
        </a:solidFill>
        <a:ln w="9525">
          <a:solidFill>
            <a:srgbClr val="000000"/>
          </a:solidFill>
          <a:miter lim="800000"/>
          <a:headEnd/>
          <a:tailEnd/>
        </a:ln>
      </xdr:spPr>
    </xdr:sp>
    <xdr:clientData/>
  </xdr:twoCellAnchor>
  <xdr:twoCellAnchor>
    <xdr:from>
      <xdr:col>10</xdr:col>
      <xdr:colOff>83820</xdr:colOff>
      <xdr:row>52</xdr:row>
      <xdr:rowOff>171450</xdr:rowOff>
    </xdr:from>
    <xdr:to>
      <xdr:col>10</xdr:col>
      <xdr:colOff>480060</xdr:colOff>
      <xdr:row>54</xdr:row>
      <xdr:rowOff>13335</xdr:rowOff>
    </xdr:to>
    <xdr:sp macro="" textlink="">
      <xdr:nvSpPr>
        <xdr:cNvPr id="12" name="AutoShape 24">
          <a:extLst>
            <a:ext uri="{FF2B5EF4-FFF2-40B4-BE49-F238E27FC236}">
              <a16:creationId xmlns:a16="http://schemas.microsoft.com/office/drawing/2014/main" id="{00000000-0008-0000-0000-00000C000000}"/>
            </a:ext>
          </a:extLst>
        </xdr:cNvPr>
        <xdr:cNvSpPr>
          <a:spLocks noChangeArrowheads="1"/>
        </xdr:cNvSpPr>
      </xdr:nvSpPr>
      <xdr:spPr bwMode="auto">
        <a:xfrm>
          <a:off x="6808470" y="9353550"/>
          <a:ext cx="396240" cy="213360"/>
        </a:xfrm>
        <a:prstGeom prst="rightArrow">
          <a:avLst>
            <a:gd name="adj1" fmla="val 50000"/>
            <a:gd name="adj2" fmla="val 50000"/>
          </a:avLst>
        </a:prstGeom>
        <a:solidFill>
          <a:srgbClr val="000000"/>
        </a:solidFill>
        <a:ln w="9525">
          <a:solidFill>
            <a:srgbClr val="000000"/>
          </a:solidFill>
          <a:miter lim="800000"/>
          <a:headEnd/>
          <a:tailEnd/>
        </a:ln>
      </xdr:spPr>
    </xdr:sp>
    <xdr:clientData/>
  </xdr:twoCellAnchor>
  <xdr:twoCellAnchor>
    <xdr:from>
      <xdr:col>10</xdr:col>
      <xdr:colOff>508000</xdr:colOff>
      <xdr:row>49</xdr:row>
      <xdr:rowOff>48259</xdr:rowOff>
    </xdr:from>
    <xdr:to>
      <xdr:col>15</xdr:col>
      <xdr:colOff>476251</xdr:colOff>
      <xdr:row>58</xdr:row>
      <xdr:rowOff>112182</xdr:rowOff>
    </xdr:to>
    <xdr:sp macro="" textlink="">
      <xdr:nvSpPr>
        <xdr:cNvPr id="13" name="AutoShape 30">
          <a:extLst>
            <a:ext uri="{FF2B5EF4-FFF2-40B4-BE49-F238E27FC236}">
              <a16:creationId xmlns:a16="http://schemas.microsoft.com/office/drawing/2014/main" id="{00000000-0008-0000-0000-00000D000000}"/>
            </a:ext>
          </a:extLst>
        </xdr:cNvPr>
        <xdr:cNvSpPr>
          <a:spLocks noChangeArrowheads="1"/>
        </xdr:cNvSpPr>
      </xdr:nvSpPr>
      <xdr:spPr bwMode="auto">
        <a:xfrm>
          <a:off x="9059333" y="9806092"/>
          <a:ext cx="2973918" cy="1873673"/>
        </a:xfrm>
        <a:prstGeom prst="roundRect">
          <a:avLst>
            <a:gd name="adj" fmla="val 16667"/>
          </a:avLst>
        </a:prstGeom>
        <a:solidFill>
          <a:srgbClr val="759C6C"/>
        </a:solidFill>
        <a:ln w="9525">
          <a:noFill/>
          <a:round/>
          <a:headEnd/>
          <a:tailEnd/>
        </a:ln>
      </xdr:spPr>
      <xdr:txBody>
        <a:bodyPr vertOverflow="clip" wrap="square" lIns="27432" tIns="22860" rIns="0" bIns="0" anchor="t" upright="1"/>
        <a:lstStyle/>
        <a:p>
          <a:pPr algn="ctr" rtl="0">
            <a:defRPr sz="1000"/>
          </a:pPr>
          <a:r>
            <a:rPr lang="en-US" sz="1200" b="0" i="1" u="none" strike="noStrike" baseline="0">
              <a:solidFill>
                <a:schemeClr val="bg1"/>
              </a:solidFill>
              <a:latin typeface="Oracle Sans Semi Bold" panose="020B0603020204020204" pitchFamily="34" charset="0"/>
              <a:cs typeface="Oracle Sans Semi Bold" panose="020B0603020204020204" pitchFamily="34" charset="0"/>
            </a:rPr>
            <a:t>A positive number shows that the savings covers your entire deductible, and then some.</a:t>
          </a:r>
        </a:p>
        <a:p>
          <a:pPr algn="l" rtl="0">
            <a:defRPr sz="1000"/>
          </a:pPr>
          <a:endParaRPr lang="en-US" sz="1200" b="0" i="1" u="none" strike="noStrike" baseline="0">
            <a:solidFill>
              <a:schemeClr val="bg1"/>
            </a:solidFill>
            <a:latin typeface="Oracle Sans Semi Bold" panose="020B0603020204020204" pitchFamily="34" charset="0"/>
            <a:cs typeface="Oracle Sans Semi Bold" panose="020B0603020204020204" pitchFamily="34" charset="0"/>
          </a:endParaRPr>
        </a:p>
        <a:p>
          <a:pPr algn="ctr" rtl="0">
            <a:defRPr sz="1000"/>
          </a:pPr>
          <a:r>
            <a:rPr lang="en-US" sz="1200" b="0" i="1" u="none" strike="noStrike" baseline="0">
              <a:solidFill>
                <a:schemeClr val="bg1"/>
              </a:solidFill>
              <a:latin typeface="Oracle Sans Semi Bold" panose="020B0603020204020204" pitchFamily="34" charset="0"/>
              <a:cs typeface="Oracle Sans Semi Bold" panose="020B0603020204020204" pitchFamily="34" charset="0"/>
            </a:rPr>
            <a:t>A negative number represents the amount that you would need to contribute out of pocket to meet your deductible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58"/>
  <sheetViews>
    <sheetView showGridLines="0" tabSelected="1" zoomScale="90" zoomScaleNormal="90" workbookViewId="0">
      <selection activeCell="H11" sqref="H11:J11"/>
    </sheetView>
  </sheetViews>
  <sheetFormatPr defaultColWidth="8.81640625" defaultRowHeight="15" x14ac:dyDescent="0.4"/>
  <cols>
    <col min="1" max="1" width="3.54296875" style="11" customWidth="1"/>
    <col min="2" max="2" width="45.453125" style="11" bestFit="1" customWidth="1"/>
    <col min="3" max="7" width="9.54296875" style="11" customWidth="1"/>
    <col min="8" max="8" width="10.453125" style="11" bestFit="1" customWidth="1"/>
    <col min="9" max="9" width="9.54296875" style="11" customWidth="1"/>
    <col min="10" max="10" width="11.54296875" style="11" customWidth="1"/>
    <col min="11" max="12" width="9.1796875" style="11" customWidth="1"/>
    <col min="13" max="15" width="8.81640625" style="11" customWidth="1"/>
    <col min="16" max="16" width="54.453125" style="11" hidden="1" customWidth="1"/>
    <col min="17" max="17" width="9" style="11" hidden="1" customWidth="1"/>
    <col min="18" max="20" width="9.54296875" style="11" hidden="1" customWidth="1"/>
    <col min="21" max="21" width="9.1796875" style="11" customWidth="1"/>
    <col min="22" max="25" width="8.81640625" style="11" customWidth="1"/>
    <col min="26" max="16384" width="8.81640625" style="11"/>
  </cols>
  <sheetData>
    <row r="2" spans="2:20" x14ac:dyDescent="0.4">
      <c r="B2" s="43" t="s">
        <v>0</v>
      </c>
      <c r="C2" s="43"/>
      <c r="D2" s="43"/>
      <c r="E2" s="43"/>
      <c r="F2" s="43"/>
      <c r="G2" s="43"/>
      <c r="H2" s="43"/>
      <c r="I2" s="43"/>
      <c r="J2" s="43"/>
    </row>
    <row r="3" spans="2:20" ht="9" customHeight="1" x14ac:dyDescent="0.4">
      <c r="B3" s="43"/>
      <c r="C3" s="43"/>
      <c r="D3" s="43"/>
      <c r="E3" s="43"/>
      <c r="F3" s="43"/>
      <c r="G3" s="43"/>
      <c r="H3" s="43"/>
      <c r="I3" s="43"/>
      <c r="J3" s="43"/>
    </row>
    <row r="4" spans="2:20" x14ac:dyDescent="0.4">
      <c r="P4" s="12" t="s">
        <v>1</v>
      </c>
      <c r="Q4" s="12" t="s">
        <v>2</v>
      </c>
      <c r="R4" s="12" t="s">
        <v>3</v>
      </c>
      <c r="S4" s="12" t="s">
        <v>4</v>
      </c>
      <c r="T4" s="12" t="s">
        <v>5</v>
      </c>
    </row>
    <row r="5" spans="2:20" x14ac:dyDescent="0.4">
      <c r="P5" s="11" t="s">
        <v>6</v>
      </c>
      <c r="Q5" s="13">
        <v>47</v>
      </c>
      <c r="R5" s="13">
        <v>151</v>
      </c>
      <c r="S5" s="13">
        <v>116</v>
      </c>
      <c r="T5" s="13">
        <v>247</v>
      </c>
    </row>
    <row r="6" spans="2:20" x14ac:dyDescent="0.4">
      <c r="P6" s="11" t="s">
        <v>7</v>
      </c>
      <c r="Q6" s="13">
        <v>155</v>
      </c>
      <c r="R6" s="13">
        <v>321</v>
      </c>
      <c r="S6" s="13">
        <v>270</v>
      </c>
      <c r="T6" s="13">
        <v>602</v>
      </c>
    </row>
    <row r="7" spans="2:20" x14ac:dyDescent="0.4">
      <c r="P7" s="11" t="s">
        <v>8</v>
      </c>
      <c r="Q7" s="13">
        <v>85</v>
      </c>
      <c r="R7" s="13">
        <v>238</v>
      </c>
      <c r="S7" s="13">
        <v>186</v>
      </c>
      <c r="T7" s="13">
        <v>425</v>
      </c>
    </row>
    <row r="8" spans="2:20" x14ac:dyDescent="0.4">
      <c r="P8" s="11" t="s">
        <v>9</v>
      </c>
      <c r="Q8" s="13">
        <v>85</v>
      </c>
      <c r="R8" s="13">
        <v>238</v>
      </c>
      <c r="S8" s="13">
        <v>186</v>
      </c>
      <c r="T8" s="13">
        <v>425</v>
      </c>
    </row>
    <row r="9" spans="2:20" x14ac:dyDescent="0.4">
      <c r="P9" s="11" t="s">
        <v>10</v>
      </c>
      <c r="Q9" s="13">
        <v>52</v>
      </c>
      <c r="R9" s="13">
        <v>156</v>
      </c>
      <c r="S9" s="13">
        <v>138</v>
      </c>
      <c r="T9" s="13">
        <v>244</v>
      </c>
    </row>
    <row r="10" spans="2:20" ht="16" x14ac:dyDescent="0.4">
      <c r="B10" s="37" t="s">
        <v>63</v>
      </c>
      <c r="C10" s="37"/>
      <c r="D10" s="37"/>
      <c r="E10" s="37"/>
      <c r="F10" s="37"/>
      <c r="G10" s="37"/>
      <c r="H10" s="37"/>
      <c r="I10" s="37"/>
      <c r="J10" s="37"/>
      <c r="P10" s="11" t="s">
        <v>11</v>
      </c>
      <c r="Q10" s="13">
        <v>58</v>
      </c>
      <c r="R10" s="13">
        <v>178</v>
      </c>
      <c r="S10" s="13">
        <v>162</v>
      </c>
      <c r="T10" s="13">
        <v>223</v>
      </c>
    </row>
    <row r="11" spans="2:20" x14ac:dyDescent="0.4">
      <c r="B11" s="44" t="s">
        <v>61</v>
      </c>
      <c r="C11" s="44"/>
      <c r="D11" s="44"/>
      <c r="E11" s="44"/>
      <c r="F11" s="44"/>
      <c r="G11" s="44"/>
      <c r="H11" s="42" t="s">
        <v>6</v>
      </c>
      <c r="I11" s="42"/>
      <c r="J11" s="42"/>
      <c r="P11" s="11" t="s">
        <v>12</v>
      </c>
      <c r="Q11" s="13">
        <v>66</v>
      </c>
      <c r="R11" s="13">
        <v>168</v>
      </c>
      <c r="S11" s="13">
        <v>149</v>
      </c>
      <c r="T11" s="13">
        <v>251</v>
      </c>
    </row>
    <row r="12" spans="2:20" x14ac:dyDescent="0.4">
      <c r="B12" s="44" t="s">
        <v>13</v>
      </c>
      <c r="C12" s="44"/>
      <c r="D12" s="44"/>
      <c r="E12" s="44"/>
      <c r="F12" s="44"/>
      <c r="G12" s="44"/>
      <c r="H12" s="42" t="s">
        <v>18</v>
      </c>
      <c r="I12" s="42"/>
      <c r="J12" s="42"/>
      <c r="P12" s="11" t="s">
        <v>15</v>
      </c>
      <c r="Q12" s="13">
        <v>64</v>
      </c>
      <c r="R12" s="13">
        <v>159</v>
      </c>
      <c r="S12" s="13">
        <v>138</v>
      </c>
      <c r="T12" s="13">
        <v>234</v>
      </c>
    </row>
    <row r="13" spans="2:20" x14ac:dyDescent="0.4">
      <c r="B13" s="12"/>
      <c r="H13" s="14"/>
      <c r="I13" s="14"/>
      <c r="J13" s="14"/>
      <c r="P13" s="11" t="s">
        <v>16</v>
      </c>
      <c r="Q13" s="13">
        <v>64</v>
      </c>
      <c r="R13" s="13">
        <v>159</v>
      </c>
      <c r="S13" s="13">
        <v>138</v>
      </c>
      <c r="T13" s="13">
        <v>234</v>
      </c>
    </row>
    <row r="14" spans="2:20" x14ac:dyDescent="0.4">
      <c r="B14" s="12" t="s">
        <v>62</v>
      </c>
      <c r="C14" s="12"/>
      <c r="D14" s="12"/>
      <c r="E14" s="12"/>
      <c r="F14" s="12"/>
      <c r="G14" s="12"/>
      <c r="H14" s="1">
        <f>R32</f>
        <v>1222</v>
      </c>
      <c r="I14" s="2"/>
      <c r="J14" s="3"/>
    </row>
    <row r="15" spans="2:20" x14ac:dyDescent="0.4">
      <c r="H15" s="14"/>
      <c r="I15" s="14"/>
      <c r="J15" s="14"/>
      <c r="P15" s="12" t="s">
        <v>17</v>
      </c>
      <c r="Q15" s="12"/>
      <c r="R15" s="12"/>
      <c r="S15" s="12"/>
      <c r="T15" s="12"/>
    </row>
    <row r="16" spans="2:20" x14ac:dyDescent="0.4">
      <c r="B16" s="12"/>
      <c r="C16" s="12"/>
      <c r="D16" s="12"/>
      <c r="E16" s="12"/>
      <c r="F16" s="12"/>
      <c r="G16" s="12"/>
      <c r="H16" s="14"/>
      <c r="I16" s="16"/>
      <c r="J16" s="17"/>
      <c r="P16" s="11" t="s">
        <v>18</v>
      </c>
      <c r="Q16" s="15">
        <v>0</v>
      </c>
      <c r="R16" s="12"/>
      <c r="S16" s="12"/>
      <c r="T16" s="12"/>
    </row>
    <row r="17" spans="2:20" x14ac:dyDescent="0.4">
      <c r="B17" s="36" t="s">
        <v>64</v>
      </c>
      <c r="C17" s="36"/>
      <c r="D17" s="36"/>
      <c r="E17" s="36"/>
      <c r="F17" s="36"/>
      <c r="G17" s="36"/>
      <c r="H17" s="36"/>
      <c r="I17" s="36"/>
      <c r="J17" s="36"/>
      <c r="P17" s="11" t="s">
        <v>19</v>
      </c>
      <c r="Q17" s="15">
        <v>0</v>
      </c>
      <c r="R17" s="12"/>
      <c r="S17" s="12"/>
      <c r="T17" s="12"/>
    </row>
    <row r="18" spans="2:20" x14ac:dyDescent="0.4">
      <c r="B18" s="34" t="s">
        <v>20</v>
      </c>
      <c r="C18" s="34"/>
      <c r="D18" s="34"/>
      <c r="E18" s="34"/>
      <c r="F18" s="34"/>
      <c r="G18" s="34"/>
      <c r="H18" s="38" t="s">
        <v>18</v>
      </c>
      <c r="I18" s="39"/>
      <c r="J18" s="40"/>
      <c r="P18" s="11" t="s">
        <v>21</v>
      </c>
      <c r="Q18" s="15">
        <v>0</v>
      </c>
      <c r="R18" s="12"/>
      <c r="S18" s="12"/>
      <c r="T18" s="12"/>
    </row>
    <row r="19" spans="2:20" x14ac:dyDescent="0.4">
      <c r="H19" s="14"/>
      <c r="I19" s="18"/>
      <c r="J19" s="18"/>
      <c r="P19" s="11" t="s">
        <v>14</v>
      </c>
      <c r="Q19" s="15">
        <v>0</v>
      </c>
      <c r="R19" s="13"/>
      <c r="S19" s="13"/>
      <c r="T19" s="13"/>
    </row>
    <row r="20" spans="2:20" x14ac:dyDescent="0.4">
      <c r="B20" s="41" t="s">
        <v>60</v>
      </c>
      <c r="C20" s="41"/>
      <c r="D20" s="41"/>
      <c r="E20" s="41"/>
      <c r="F20" s="41"/>
      <c r="G20" s="41"/>
      <c r="H20" s="1">
        <f>R41</f>
        <v>546</v>
      </c>
      <c r="I20" s="4"/>
      <c r="J20" s="5"/>
    </row>
    <row r="21" spans="2:20" x14ac:dyDescent="0.4">
      <c r="P21" s="12" t="s">
        <v>22</v>
      </c>
    </row>
    <row r="22" spans="2:20" x14ac:dyDescent="0.4">
      <c r="B22" s="32" t="s">
        <v>59</v>
      </c>
      <c r="C22" s="32"/>
      <c r="D22" s="32"/>
      <c r="E22" s="32"/>
      <c r="F22" s="32"/>
      <c r="G22" s="32"/>
      <c r="H22" s="1">
        <f>H14-H20</f>
        <v>676</v>
      </c>
      <c r="I22" s="22"/>
      <c r="J22" s="23"/>
      <c r="P22" s="11" t="s">
        <v>18</v>
      </c>
      <c r="Q22" s="11">
        <v>2</v>
      </c>
    </row>
    <row r="23" spans="2:20" ht="15" customHeight="1" x14ac:dyDescent="0.4">
      <c r="P23" s="11" t="s">
        <v>19</v>
      </c>
      <c r="Q23" s="11">
        <v>3</v>
      </c>
    </row>
    <row r="24" spans="2:20" x14ac:dyDescent="0.4">
      <c r="P24" s="11" t="s">
        <v>21</v>
      </c>
      <c r="Q24" s="11">
        <v>4</v>
      </c>
    </row>
    <row r="25" spans="2:20" x14ac:dyDescent="0.4">
      <c r="P25" s="11" t="s">
        <v>14</v>
      </c>
      <c r="Q25" s="11">
        <v>5</v>
      </c>
    </row>
    <row r="27" spans="2:20" x14ac:dyDescent="0.4">
      <c r="B27" s="35"/>
      <c r="C27" s="35"/>
      <c r="D27" s="35"/>
      <c r="E27" s="35"/>
      <c r="F27" s="35"/>
      <c r="G27" s="35"/>
      <c r="P27" s="11" t="s">
        <v>23</v>
      </c>
      <c r="R27" s="11">
        <f>VLOOKUP(H12, P22:Q25, 2, FALSE)</f>
        <v>2</v>
      </c>
    </row>
    <row r="28" spans="2:20" x14ac:dyDescent="0.4">
      <c r="B28" s="35"/>
      <c r="C28" s="35"/>
      <c r="D28" s="35"/>
      <c r="E28" s="35"/>
      <c r="F28" s="35"/>
      <c r="G28" s="35"/>
      <c r="P28" s="11" t="s">
        <v>24</v>
      </c>
      <c r="R28" s="13">
        <f>VLOOKUP(H11,P5:T13,R27,FALSE)</f>
        <v>47</v>
      </c>
    </row>
    <row r="29" spans="2:20" x14ac:dyDescent="0.4">
      <c r="B29" s="35"/>
      <c r="C29" s="35"/>
      <c r="D29" s="35"/>
      <c r="E29" s="35"/>
      <c r="F29" s="35"/>
      <c r="G29" s="35"/>
      <c r="P29" s="11" t="s">
        <v>25</v>
      </c>
      <c r="R29" s="13">
        <f>VLOOKUP(H12, P16:Q19, 2, FALSE)</f>
        <v>0</v>
      </c>
    </row>
    <row r="30" spans="2:20" x14ac:dyDescent="0.4">
      <c r="B30" s="35"/>
      <c r="C30" s="35"/>
      <c r="D30" s="35"/>
      <c r="E30" s="35"/>
      <c r="F30" s="35"/>
      <c r="G30" s="35"/>
      <c r="P30" s="11" t="s">
        <v>26</v>
      </c>
      <c r="R30" s="13">
        <f>R28-R29</f>
        <v>47</v>
      </c>
    </row>
    <row r="31" spans="2:20" x14ac:dyDescent="0.4">
      <c r="B31" s="35"/>
      <c r="C31" s="35"/>
      <c r="D31" s="35"/>
      <c r="E31" s="35"/>
      <c r="F31" s="35"/>
      <c r="G31" s="35"/>
      <c r="R31" s="13"/>
    </row>
    <row r="32" spans="2:20" x14ac:dyDescent="0.4">
      <c r="P32" s="11" t="s">
        <v>27</v>
      </c>
      <c r="R32" s="13">
        <f>R30*26</f>
        <v>1222</v>
      </c>
    </row>
    <row r="34" spans="2:20" x14ac:dyDescent="0.4">
      <c r="B34" s="36" t="s">
        <v>57</v>
      </c>
      <c r="C34" s="36"/>
      <c r="D34" s="36"/>
      <c r="E34" s="36"/>
      <c r="F34" s="36"/>
      <c r="G34" s="36"/>
      <c r="H34" s="36"/>
      <c r="I34" s="36"/>
      <c r="J34" s="36"/>
      <c r="P34" s="11" t="s">
        <v>28</v>
      </c>
      <c r="Q34" s="13">
        <v>21</v>
      </c>
      <c r="R34" s="13">
        <v>77</v>
      </c>
      <c r="S34" s="13">
        <v>57</v>
      </c>
      <c r="T34" s="13">
        <v>123</v>
      </c>
    </row>
    <row r="35" spans="2:20" x14ac:dyDescent="0.4">
      <c r="B35" s="34" t="s">
        <v>58</v>
      </c>
      <c r="C35" s="34"/>
      <c r="D35" s="34"/>
      <c r="E35" s="34"/>
      <c r="F35" s="34"/>
      <c r="G35" s="34"/>
      <c r="H35" s="42" t="s">
        <v>29</v>
      </c>
      <c r="I35" s="42"/>
      <c r="J35" s="42"/>
      <c r="P35" s="11" t="s">
        <v>30</v>
      </c>
      <c r="R35" s="11">
        <f>VLOOKUP(H18, P22:Q25, 2, FALSE)</f>
        <v>2</v>
      </c>
    </row>
    <row r="36" spans="2:20" x14ac:dyDescent="0.4">
      <c r="B36" s="34" t="s">
        <v>31</v>
      </c>
      <c r="C36" s="34"/>
      <c r="D36" s="34"/>
      <c r="E36" s="34"/>
      <c r="F36" s="34"/>
      <c r="G36" s="34"/>
      <c r="H36" s="33" t="str">
        <f>H18</f>
        <v>Employee Only</v>
      </c>
      <c r="I36" s="33"/>
      <c r="J36" s="33"/>
      <c r="P36" s="11" t="s">
        <v>32</v>
      </c>
      <c r="R36" s="13">
        <f>VLOOKUP(P34,P34:T34,R35,FALSE)</f>
        <v>21</v>
      </c>
    </row>
    <row r="37" spans="2:20" x14ac:dyDescent="0.4">
      <c r="P37" s="11" t="s">
        <v>25</v>
      </c>
      <c r="R37" s="15">
        <v>0</v>
      </c>
    </row>
    <row r="38" spans="2:20" x14ac:dyDescent="0.4">
      <c r="B38" s="6" t="s">
        <v>65</v>
      </c>
      <c r="C38" s="6"/>
      <c r="D38" s="6"/>
      <c r="E38" s="6"/>
      <c r="F38" s="6"/>
      <c r="G38" s="6"/>
      <c r="H38" s="10">
        <f>Q50</f>
        <v>650</v>
      </c>
      <c r="I38" s="7"/>
      <c r="J38" s="8"/>
      <c r="P38" s="11" t="s">
        <v>33</v>
      </c>
      <c r="R38" s="13">
        <f>R36-R37</f>
        <v>21</v>
      </c>
    </row>
    <row r="39" spans="2:20" x14ac:dyDescent="0.4">
      <c r="R39" s="13"/>
    </row>
    <row r="40" spans="2:20" ht="15" customHeight="1" x14ac:dyDescent="0.4">
      <c r="B40" s="9" t="s">
        <v>34</v>
      </c>
      <c r="C40" s="9"/>
      <c r="D40" s="9"/>
      <c r="E40" s="9"/>
      <c r="F40" s="9"/>
      <c r="G40" s="9"/>
      <c r="H40" s="1">
        <f>H22+H38</f>
        <v>1326</v>
      </c>
      <c r="I40" s="7"/>
      <c r="J40" s="8"/>
      <c r="R40" s="13"/>
    </row>
    <row r="41" spans="2:20" x14ac:dyDescent="0.4">
      <c r="B41" s="19"/>
      <c r="C41" s="19"/>
      <c r="D41" s="19"/>
      <c r="E41" s="19"/>
      <c r="F41" s="19"/>
      <c r="G41" s="19"/>
      <c r="H41" s="20"/>
      <c r="I41" s="21"/>
      <c r="J41" s="21"/>
      <c r="P41" s="11" t="s">
        <v>35</v>
      </c>
      <c r="R41" s="13">
        <f>R38*26</f>
        <v>546</v>
      </c>
    </row>
    <row r="42" spans="2:20" x14ac:dyDescent="0.4">
      <c r="B42" s="19"/>
      <c r="C42" s="19"/>
      <c r="D42" s="19"/>
      <c r="E42" s="19"/>
      <c r="F42" s="19"/>
      <c r="G42" s="19"/>
      <c r="H42" s="20"/>
      <c r="I42" s="21"/>
      <c r="J42" s="21"/>
    </row>
    <row r="43" spans="2:20" x14ac:dyDescent="0.4">
      <c r="P43" s="11" t="s">
        <v>36</v>
      </c>
      <c r="Q43" s="11" t="s">
        <v>2</v>
      </c>
      <c r="R43" s="11" t="s">
        <v>3</v>
      </c>
      <c r="S43" s="11" t="s">
        <v>4</v>
      </c>
      <c r="T43" s="11" t="s">
        <v>5</v>
      </c>
    </row>
    <row r="44" spans="2:20" x14ac:dyDescent="0.4">
      <c r="B44" s="35"/>
      <c r="C44" s="35"/>
      <c r="D44" s="35"/>
      <c r="E44" s="35"/>
      <c r="F44" s="35"/>
      <c r="G44" s="35"/>
      <c r="P44" s="11" t="s">
        <v>37</v>
      </c>
      <c r="Q44" s="13">
        <v>950</v>
      </c>
      <c r="R44" s="13">
        <v>1450</v>
      </c>
      <c r="S44" s="13">
        <v>1450</v>
      </c>
      <c r="T44" s="13">
        <v>1900</v>
      </c>
    </row>
    <row r="45" spans="2:20" x14ac:dyDescent="0.4">
      <c r="B45" s="35"/>
      <c r="C45" s="35"/>
      <c r="D45" s="35"/>
      <c r="E45" s="35"/>
      <c r="F45" s="35"/>
      <c r="G45" s="35"/>
      <c r="P45" s="11" t="s">
        <v>29</v>
      </c>
      <c r="Q45" s="13">
        <v>650</v>
      </c>
      <c r="R45" s="13">
        <v>1000</v>
      </c>
      <c r="S45" s="13">
        <v>1000</v>
      </c>
      <c r="T45" s="13">
        <v>1300</v>
      </c>
    </row>
    <row r="46" spans="2:20" x14ac:dyDescent="0.4">
      <c r="B46" s="35"/>
      <c r="C46" s="35"/>
      <c r="D46" s="35"/>
      <c r="E46" s="35"/>
      <c r="F46" s="35"/>
      <c r="G46" s="35"/>
      <c r="P46" s="11" t="s">
        <v>38</v>
      </c>
      <c r="Q46" s="13">
        <v>350</v>
      </c>
      <c r="R46" s="13">
        <v>550</v>
      </c>
      <c r="S46" s="13">
        <v>550</v>
      </c>
      <c r="T46" s="13">
        <v>700</v>
      </c>
    </row>
    <row r="47" spans="2:20" x14ac:dyDescent="0.4">
      <c r="B47" s="35"/>
      <c r="C47" s="35"/>
      <c r="D47" s="35"/>
      <c r="E47" s="35"/>
      <c r="F47" s="35"/>
      <c r="G47" s="35"/>
      <c r="Q47" s="13"/>
      <c r="R47" s="13"/>
      <c r="S47" s="13"/>
      <c r="T47" s="13"/>
    </row>
    <row r="48" spans="2:20" x14ac:dyDescent="0.4">
      <c r="Q48" s="13"/>
      <c r="R48" s="13"/>
      <c r="S48" s="13"/>
      <c r="T48" s="13"/>
    </row>
    <row r="50" spans="2:17" x14ac:dyDescent="0.4">
      <c r="B50" s="36" t="s">
        <v>66</v>
      </c>
      <c r="C50" s="36"/>
      <c r="D50" s="36"/>
      <c r="E50" s="36"/>
      <c r="F50" s="36"/>
      <c r="G50" s="36"/>
      <c r="H50" s="36"/>
      <c r="I50" s="36"/>
      <c r="J50" s="36"/>
      <c r="P50" s="11" t="s">
        <v>39</v>
      </c>
      <c r="Q50" s="13">
        <f>VLOOKUP(H35, P44:T46, R35, FALSE)</f>
        <v>650</v>
      </c>
    </row>
    <row r="51" spans="2:17" x14ac:dyDescent="0.4">
      <c r="B51" s="34" t="s">
        <v>31</v>
      </c>
      <c r="C51" s="34"/>
      <c r="D51" s="34"/>
      <c r="E51" s="34"/>
      <c r="F51" s="34"/>
      <c r="G51" s="34"/>
      <c r="H51" s="33" t="str">
        <f>H36</f>
        <v>Employee Only</v>
      </c>
      <c r="I51" s="33"/>
      <c r="J51" s="33"/>
    </row>
    <row r="52" spans="2:17" x14ac:dyDescent="0.4">
      <c r="B52" s="34" t="s">
        <v>68</v>
      </c>
      <c r="C52" s="34"/>
      <c r="D52" s="34"/>
      <c r="E52" s="34"/>
      <c r="F52" s="34"/>
      <c r="G52" s="34"/>
      <c r="H52" s="10">
        <f>Q58</f>
        <v>1700</v>
      </c>
      <c r="I52" s="7"/>
      <c r="J52" s="8"/>
      <c r="P52" s="12" t="s">
        <v>40</v>
      </c>
    </row>
    <row r="53" spans="2:17" x14ac:dyDescent="0.4">
      <c r="P53" s="11" t="s">
        <v>18</v>
      </c>
      <c r="Q53" s="11">
        <v>1700</v>
      </c>
    </row>
    <row r="54" spans="2:17" x14ac:dyDescent="0.4">
      <c r="B54" s="32" t="s">
        <v>67</v>
      </c>
      <c r="C54" s="32"/>
      <c r="D54" s="32"/>
      <c r="E54" s="32"/>
      <c r="F54" s="32"/>
      <c r="G54" s="32"/>
      <c r="H54" s="1">
        <f>H40-H52</f>
        <v>-374</v>
      </c>
      <c r="I54" s="22"/>
      <c r="J54" s="23"/>
      <c r="P54" s="11" t="s">
        <v>19</v>
      </c>
      <c r="Q54" s="11">
        <v>3400</v>
      </c>
    </row>
    <row r="55" spans="2:17" x14ac:dyDescent="0.4">
      <c r="P55" s="11" t="s">
        <v>21</v>
      </c>
      <c r="Q55" s="11">
        <v>3400</v>
      </c>
    </row>
    <row r="56" spans="2:17" x14ac:dyDescent="0.4">
      <c r="P56" s="11" t="s">
        <v>14</v>
      </c>
      <c r="Q56" s="11">
        <v>3400</v>
      </c>
    </row>
    <row r="58" spans="2:17" x14ac:dyDescent="0.4">
      <c r="P58" s="11" t="s">
        <v>41</v>
      </c>
      <c r="Q58" s="11">
        <f>VLOOKUP(H51, P53:Q56, 2, FALSE)</f>
        <v>1700</v>
      </c>
    </row>
  </sheetData>
  <sheetProtection algorithmName="SHA-512" hashValue="cNezQpd0SmPrjNHDq/P97rYIV0a5CkASsDZohs1YRBHmfSbDalOmFGzPe0q92K+YYX0ND+xrgb5nKBdfkfw0Dg==" saltValue="XAClKt9zHm8kp5fsSgM8/Q==" spinCount="100000" sheet="1" objects="1" scenarios="1"/>
  <customSheetViews>
    <customSheetView guid="{023F1267-C53E-44C9-B76C-05159DC24AEA}" scale="90">
      <selection activeCell="Z6" sqref="Z6"/>
      <pageMargins left="0" right="0" top="0" bottom="0" header="0" footer="0"/>
      <pageSetup orientation="portrait" r:id="rId1"/>
    </customSheetView>
    <customSheetView guid="{11DA5C1E-438F-43B5-A000-E09CB4ED3171}" topLeftCell="N1">
      <selection activeCell="O5" sqref="O5:O11"/>
      <pageMargins left="0" right="0" top="0" bottom="0" header="0" footer="0"/>
      <pageSetup orientation="portrait" r:id="rId2"/>
    </customSheetView>
    <customSheetView guid="{8959AAE3-1664-4283-88CC-52157156ED9D}" topLeftCell="J1">
      <selection activeCell="O5" sqref="O5"/>
      <pageMargins left="0" right="0" top="0" bottom="0" header="0" footer="0"/>
      <pageSetup orientation="portrait" r:id="rId3"/>
    </customSheetView>
    <customSheetView guid="{9FA17319-236A-477E-84B4-2DFE0A2588D9}" scale="90">
      <selection activeCell="M13" sqref="L13:M13"/>
      <pageMargins left="0" right="0" top="0" bottom="0" header="0" footer="0"/>
      <pageSetup orientation="portrait" r:id="rId4"/>
    </customSheetView>
  </customSheetViews>
  <mergeCells count="23">
    <mergeCell ref="B2:J3"/>
    <mergeCell ref="H11:J11"/>
    <mergeCell ref="H12:J12"/>
    <mergeCell ref="B11:G11"/>
    <mergeCell ref="B12:G12"/>
    <mergeCell ref="B27:G31"/>
    <mergeCell ref="B10:J10"/>
    <mergeCell ref="B17:J17"/>
    <mergeCell ref="B51:G51"/>
    <mergeCell ref="B52:G52"/>
    <mergeCell ref="H18:J18"/>
    <mergeCell ref="B20:G20"/>
    <mergeCell ref="B18:G18"/>
    <mergeCell ref="B22:G22"/>
    <mergeCell ref="B35:G35"/>
    <mergeCell ref="H35:J35"/>
    <mergeCell ref="B34:J34"/>
    <mergeCell ref="B54:G54"/>
    <mergeCell ref="H36:J36"/>
    <mergeCell ref="H51:J51"/>
    <mergeCell ref="B36:G36"/>
    <mergeCell ref="B44:G47"/>
    <mergeCell ref="B50:J50"/>
  </mergeCells>
  <dataValidations count="3">
    <dataValidation type="list" allowBlank="1" showInputMessage="1" showErrorMessage="1" sqref="H12:J12 H18:J18" xr:uid="{00000000-0002-0000-0000-000000000000}">
      <formula1>$P$22:$P$25</formula1>
    </dataValidation>
    <dataValidation type="list" allowBlank="1" showInputMessage="1" showErrorMessage="1" sqref="H35:J35" xr:uid="{00000000-0002-0000-0000-000001000000}">
      <formula1>$P$44:$P$46</formula1>
    </dataValidation>
    <dataValidation type="list" allowBlank="1" showInputMessage="1" showErrorMessage="1" sqref="H11:J11" xr:uid="{00000000-0002-0000-0000-000002000000}">
      <formula1>$P$5:$P$13</formula1>
    </dataValidation>
  </dataValidation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1DD1C-67F0-4201-B983-9E11A48BD944}">
  <dimension ref="B1:T48"/>
  <sheetViews>
    <sheetView workbookViewId="0">
      <selection activeCell="C12" sqref="C12:O12"/>
    </sheetView>
  </sheetViews>
  <sheetFormatPr defaultColWidth="8.7265625" defaultRowHeight="14.5" x14ac:dyDescent="0.35"/>
  <cols>
    <col min="1" max="1" width="8.7265625" style="28"/>
    <col min="2" max="2" width="36.81640625" style="28" bestFit="1" customWidth="1"/>
    <col min="3" max="14" width="8.7265625" style="28"/>
    <col min="15" max="15" width="9.453125" style="28" customWidth="1"/>
    <col min="16" max="16384" width="8.7265625" style="28"/>
  </cols>
  <sheetData>
    <row r="1" spans="2:20" s="24" customFormat="1" ht="15" x14ac:dyDescent="0.35"/>
    <row r="2" spans="2:20" s="24" customFormat="1" ht="15" x14ac:dyDescent="0.35">
      <c r="B2" s="45" t="s">
        <v>42</v>
      </c>
      <c r="C2" s="45"/>
      <c r="D2" s="45"/>
      <c r="E2" s="45"/>
      <c r="F2" s="45"/>
      <c r="G2" s="45"/>
      <c r="H2" s="45"/>
      <c r="I2" s="45"/>
      <c r="J2" s="45"/>
    </row>
    <row r="3" spans="2:20" s="24" customFormat="1" ht="15" x14ac:dyDescent="0.35">
      <c r="B3" s="45"/>
      <c r="C3" s="45"/>
      <c r="D3" s="45"/>
      <c r="E3" s="45"/>
      <c r="F3" s="45"/>
      <c r="G3" s="45"/>
      <c r="H3" s="45"/>
      <c r="I3" s="45"/>
      <c r="J3" s="45"/>
    </row>
    <row r="4" spans="2:20" s="24" customFormat="1" ht="15" x14ac:dyDescent="0.35">
      <c r="P4" s="25"/>
      <c r="Q4" s="25"/>
      <c r="R4" s="25"/>
      <c r="S4" s="25"/>
      <c r="T4" s="25"/>
    </row>
    <row r="5" spans="2:20" s="24" customFormat="1" ht="15.5" thickBot="1" x14ac:dyDescent="0.4">
      <c r="Q5" s="26"/>
      <c r="R5" s="26"/>
      <c r="S5" s="26"/>
      <c r="T5" s="26"/>
    </row>
    <row r="6" spans="2:20" s="24" customFormat="1" ht="30" customHeight="1" x14ac:dyDescent="0.35">
      <c r="B6" s="29" t="s">
        <v>43</v>
      </c>
      <c r="C6" s="47" t="s">
        <v>55</v>
      </c>
      <c r="D6" s="47"/>
      <c r="E6" s="47"/>
      <c r="F6" s="47"/>
      <c r="G6" s="47"/>
      <c r="H6" s="47"/>
      <c r="I6" s="47"/>
      <c r="J6" s="47"/>
      <c r="K6" s="47"/>
      <c r="L6" s="47"/>
      <c r="M6" s="47"/>
      <c r="N6" s="47"/>
      <c r="O6" s="48"/>
      <c r="Q6" s="26"/>
      <c r="R6" s="26"/>
      <c r="S6" s="26"/>
      <c r="T6" s="26"/>
    </row>
    <row r="7" spans="2:20" s="24" customFormat="1" ht="15" x14ac:dyDescent="0.35">
      <c r="B7" s="30" t="s">
        <v>44</v>
      </c>
      <c r="C7" s="49" t="s">
        <v>45</v>
      </c>
      <c r="D7" s="49"/>
      <c r="E7" s="49"/>
      <c r="F7" s="49"/>
      <c r="G7" s="49"/>
      <c r="H7" s="49"/>
      <c r="I7" s="49"/>
      <c r="J7" s="49"/>
      <c r="K7" s="49"/>
      <c r="L7" s="49"/>
      <c r="M7" s="49"/>
      <c r="N7" s="49"/>
      <c r="O7" s="50"/>
      <c r="Q7" s="26"/>
      <c r="R7" s="26"/>
      <c r="S7" s="26"/>
      <c r="T7" s="26"/>
    </row>
    <row r="8" spans="2:20" s="24" customFormat="1" ht="15" x14ac:dyDescent="0.35">
      <c r="B8" s="30" t="s">
        <v>27</v>
      </c>
      <c r="C8" s="49" t="s">
        <v>46</v>
      </c>
      <c r="D8" s="49"/>
      <c r="E8" s="49"/>
      <c r="F8" s="49"/>
      <c r="G8" s="49"/>
      <c r="H8" s="49"/>
      <c r="I8" s="49"/>
      <c r="J8" s="49"/>
      <c r="K8" s="49"/>
      <c r="L8" s="49"/>
      <c r="M8" s="49"/>
      <c r="N8" s="49"/>
      <c r="O8" s="50"/>
      <c r="Q8" s="26"/>
      <c r="R8" s="26"/>
      <c r="S8" s="26"/>
      <c r="T8" s="26"/>
    </row>
    <row r="9" spans="2:20" s="24" customFormat="1" ht="30" customHeight="1" x14ac:dyDescent="0.35">
      <c r="B9" s="30" t="s">
        <v>47</v>
      </c>
      <c r="C9" s="49" t="s">
        <v>48</v>
      </c>
      <c r="D9" s="49"/>
      <c r="E9" s="49"/>
      <c r="F9" s="49"/>
      <c r="G9" s="49"/>
      <c r="H9" s="49"/>
      <c r="I9" s="49"/>
      <c r="J9" s="49"/>
      <c r="K9" s="49"/>
      <c r="L9" s="49"/>
      <c r="M9" s="49"/>
      <c r="N9" s="49"/>
      <c r="O9" s="50"/>
      <c r="Q9" s="26"/>
      <c r="R9" s="26"/>
      <c r="S9" s="26"/>
      <c r="T9" s="26"/>
    </row>
    <row r="10" spans="2:20" s="24" customFormat="1" ht="15" x14ac:dyDescent="0.35">
      <c r="B10" s="30" t="s">
        <v>49</v>
      </c>
      <c r="C10" s="49" t="s">
        <v>50</v>
      </c>
      <c r="D10" s="49"/>
      <c r="E10" s="49"/>
      <c r="F10" s="49"/>
      <c r="G10" s="49"/>
      <c r="H10" s="49"/>
      <c r="I10" s="49"/>
      <c r="J10" s="49"/>
      <c r="K10" s="49"/>
      <c r="L10" s="49"/>
      <c r="M10" s="49"/>
      <c r="N10" s="49"/>
      <c r="O10" s="50"/>
      <c r="Q10" s="26"/>
      <c r="R10" s="26"/>
      <c r="S10" s="26"/>
      <c r="T10" s="26"/>
    </row>
    <row r="11" spans="2:20" s="24" customFormat="1" ht="75.650000000000006" customHeight="1" x14ac:dyDescent="0.35">
      <c r="B11" s="30" t="s">
        <v>54</v>
      </c>
      <c r="C11" s="49" t="s">
        <v>69</v>
      </c>
      <c r="D11" s="49"/>
      <c r="E11" s="49"/>
      <c r="F11" s="49"/>
      <c r="G11" s="49"/>
      <c r="H11" s="49"/>
      <c r="I11" s="49"/>
      <c r="J11" s="49"/>
      <c r="K11" s="49"/>
      <c r="L11" s="49"/>
      <c r="M11" s="49"/>
      <c r="N11" s="49"/>
      <c r="O11" s="50"/>
      <c r="Q11" s="26"/>
      <c r="R11" s="26"/>
      <c r="S11" s="26"/>
      <c r="T11" s="26"/>
    </row>
    <row r="12" spans="2:20" s="24" customFormat="1" ht="16" customHeight="1" x14ac:dyDescent="0.35">
      <c r="B12" s="30" t="s">
        <v>51</v>
      </c>
      <c r="C12" s="53" t="s">
        <v>52</v>
      </c>
      <c r="D12" s="54"/>
      <c r="E12" s="54"/>
      <c r="F12" s="54"/>
      <c r="G12" s="54"/>
      <c r="H12" s="54"/>
      <c r="I12" s="54"/>
      <c r="J12" s="54"/>
      <c r="K12" s="54"/>
      <c r="L12" s="54"/>
      <c r="M12" s="54"/>
      <c r="N12" s="54"/>
      <c r="O12" s="55"/>
      <c r="Q12" s="26"/>
      <c r="R12" s="26"/>
      <c r="S12" s="26"/>
      <c r="T12" s="26"/>
    </row>
    <row r="13" spans="2:20" s="24" customFormat="1" ht="30.65" customHeight="1" thickBot="1" x14ac:dyDescent="0.4">
      <c r="B13" s="31" t="s">
        <v>53</v>
      </c>
      <c r="C13" s="51" t="s">
        <v>56</v>
      </c>
      <c r="D13" s="51"/>
      <c r="E13" s="51"/>
      <c r="F13" s="51"/>
      <c r="G13" s="51"/>
      <c r="H13" s="51"/>
      <c r="I13" s="51"/>
      <c r="J13" s="51"/>
      <c r="K13" s="51"/>
      <c r="L13" s="51"/>
      <c r="M13" s="51"/>
      <c r="N13" s="51"/>
      <c r="O13" s="52"/>
      <c r="Q13" s="26"/>
      <c r="R13" s="26"/>
      <c r="S13" s="26"/>
      <c r="T13" s="26"/>
    </row>
    <row r="14" spans="2:20" s="24" customFormat="1" ht="16" x14ac:dyDescent="0.35">
      <c r="D14" s="27"/>
      <c r="E14" s="27"/>
      <c r="F14" s="27"/>
      <c r="G14" s="27"/>
      <c r="H14" s="27"/>
      <c r="I14" s="27"/>
      <c r="J14" s="27"/>
      <c r="Q14" s="26"/>
      <c r="R14" s="26"/>
      <c r="S14" s="26"/>
      <c r="T14" s="26"/>
    </row>
    <row r="15" spans="2:20" s="24" customFormat="1" ht="16" x14ac:dyDescent="0.35">
      <c r="D15" s="27"/>
      <c r="E15" s="27"/>
      <c r="F15" s="27"/>
      <c r="G15" s="27"/>
      <c r="H15" s="27"/>
      <c r="I15" s="27"/>
      <c r="J15" s="27"/>
      <c r="Q15" s="26"/>
      <c r="R15" s="26"/>
      <c r="S15" s="26"/>
      <c r="T15" s="26"/>
    </row>
    <row r="16" spans="2:20" s="24" customFormat="1" ht="16" x14ac:dyDescent="0.35">
      <c r="D16" s="27"/>
      <c r="E16" s="27"/>
      <c r="F16" s="27"/>
      <c r="G16" s="27"/>
      <c r="H16" s="27"/>
      <c r="I16" s="27"/>
      <c r="J16" s="27"/>
      <c r="Q16" s="26"/>
      <c r="R16" s="26"/>
      <c r="S16" s="26"/>
      <c r="T16" s="26"/>
    </row>
    <row r="17" spans="2:20" s="24" customFormat="1" ht="16" x14ac:dyDescent="0.35">
      <c r="D17" s="27"/>
      <c r="E17" s="27"/>
      <c r="F17" s="27"/>
      <c r="G17" s="27"/>
      <c r="H17" s="27"/>
      <c r="I17" s="27"/>
      <c r="J17" s="27"/>
      <c r="Q17" s="26"/>
      <c r="R17" s="26"/>
      <c r="S17" s="26"/>
      <c r="T17" s="26"/>
    </row>
    <row r="18" spans="2:20" s="24" customFormat="1" ht="16" x14ac:dyDescent="0.35">
      <c r="D18" s="27"/>
      <c r="E18" s="27"/>
      <c r="F18" s="27"/>
      <c r="G18" s="27"/>
      <c r="H18" s="27"/>
      <c r="I18" s="27"/>
      <c r="J18" s="27"/>
      <c r="Q18" s="26"/>
      <c r="R18" s="26"/>
      <c r="S18" s="26"/>
      <c r="T18" s="26"/>
    </row>
    <row r="19" spans="2:20" s="24" customFormat="1" ht="16" x14ac:dyDescent="0.35">
      <c r="D19" s="27"/>
      <c r="E19" s="27"/>
      <c r="F19" s="27"/>
      <c r="G19" s="27"/>
      <c r="H19" s="27"/>
      <c r="I19" s="27"/>
      <c r="J19" s="27"/>
      <c r="Q19" s="26"/>
      <c r="R19" s="26"/>
      <c r="S19" s="26"/>
      <c r="T19" s="26"/>
    </row>
    <row r="20" spans="2:20" s="24" customFormat="1" ht="16" x14ac:dyDescent="0.35">
      <c r="D20" s="27"/>
      <c r="E20" s="27"/>
      <c r="F20" s="27"/>
      <c r="G20" s="27"/>
      <c r="H20" s="27"/>
      <c r="I20" s="27"/>
      <c r="J20" s="27"/>
      <c r="Q20" s="26"/>
      <c r="R20" s="26"/>
      <c r="S20" s="26"/>
      <c r="T20" s="26"/>
    </row>
    <row r="21" spans="2:20" s="24" customFormat="1" ht="16" x14ac:dyDescent="0.35">
      <c r="D21" s="27"/>
      <c r="E21" s="27"/>
      <c r="F21" s="27"/>
      <c r="G21" s="27"/>
      <c r="H21" s="27"/>
      <c r="I21" s="27"/>
      <c r="J21" s="27"/>
      <c r="Q21" s="26"/>
      <c r="R21" s="26"/>
      <c r="S21" s="26"/>
      <c r="T21" s="26"/>
    </row>
    <row r="22" spans="2:20" s="24" customFormat="1" ht="16" x14ac:dyDescent="0.35">
      <c r="D22" s="27"/>
      <c r="E22" s="27"/>
      <c r="F22" s="27"/>
      <c r="G22" s="27"/>
      <c r="H22" s="27"/>
      <c r="I22" s="27"/>
      <c r="J22" s="27"/>
      <c r="Q22" s="26"/>
      <c r="R22" s="26"/>
      <c r="S22" s="26"/>
      <c r="T22" s="26"/>
    </row>
    <row r="23" spans="2:20" s="24" customFormat="1" ht="16" x14ac:dyDescent="0.35">
      <c r="D23" s="27"/>
      <c r="E23" s="27"/>
      <c r="F23" s="27"/>
      <c r="G23" s="27"/>
      <c r="H23" s="27"/>
      <c r="I23" s="27"/>
      <c r="J23" s="27"/>
      <c r="Q23" s="26"/>
      <c r="R23" s="26"/>
      <c r="S23" s="26"/>
      <c r="T23" s="26"/>
    </row>
    <row r="24" spans="2:20" s="24" customFormat="1" ht="16" x14ac:dyDescent="0.35">
      <c r="D24" s="27"/>
      <c r="E24" s="27"/>
      <c r="F24" s="27"/>
      <c r="G24" s="27"/>
      <c r="H24" s="27"/>
      <c r="I24" s="27"/>
      <c r="J24" s="27"/>
      <c r="Q24" s="26"/>
      <c r="R24" s="26"/>
      <c r="S24" s="26"/>
      <c r="T24" s="26"/>
    </row>
    <row r="25" spans="2:20" s="24" customFormat="1" ht="16" x14ac:dyDescent="0.35">
      <c r="D25" s="27"/>
      <c r="E25" s="27"/>
      <c r="F25" s="27"/>
      <c r="G25" s="27"/>
      <c r="H25" s="27"/>
      <c r="I25" s="27"/>
      <c r="J25" s="27"/>
      <c r="Q25" s="26"/>
      <c r="R25" s="26"/>
      <c r="S25" s="26"/>
      <c r="T25" s="26"/>
    </row>
    <row r="26" spans="2:20" s="24" customFormat="1" ht="16" x14ac:dyDescent="0.35">
      <c r="D26" s="27"/>
      <c r="E26" s="27"/>
      <c r="F26" s="27"/>
      <c r="G26" s="27"/>
      <c r="H26" s="27"/>
      <c r="I26" s="27"/>
      <c r="J26" s="27"/>
      <c r="Q26" s="26"/>
      <c r="R26" s="26"/>
      <c r="S26" s="26"/>
      <c r="T26" s="26"/>
    </row>
    <row r="27" spans="2:20" s="24" customFormat="1" ht="16" x14ac:dyDescent="0.35">
      <c r="D27" s="27"/>
      <c r="E27" s="27"/>
      <c r="F27" s="27"/>
      <c r="G27" s="27"/>
      <c r="H27" s="27"/>
      <c r="I27" s="27"/>
      <c r="J27" s="27"/>
      <c r="Q27" s="26"/>
      <c r="R27" s="26"/>
      <c r="S27" s="26"/>
      <c r="T27" s="26"/>
    </row>
    <row r="28" spans="2:20" s="24" customFormat="1" ht="16" x14ac:dyDescent="0.35">
      <c r="D28" s="27"/>
      <c r="E28" s="27"/>
      <c r="F28" s="27"/>
      <c r="G28" s="27"/>
      <c r="H28" s="27"/>
      <c r="I28" s="27"/>
      <c r="J28" s="27"/>
      <c r="Q28" s="26"/>
      <c r="R28" s="26"/>
      <c r="S28" s="26"/>
      <c r="T28" s="26"/>
    </row>
    <row r="29" spans="2:20" s="24" customFormat="1" ht="16" x14ac:dyDescent="0.35">
      <c r="D29" s="27"/>
      <c r="E29" s="27"/>
      <c r="F29" s="27"/>
      <c r="G29" s="27"/>
      <c r="H29" s="27"/>
      <c r="I29" s="27"/>
      <c r="J29" s="27"/>
      <c r="Q29" s="26"/>
      <c r="R29" s="26"/>
      <c r="S29" s="26"/>
      <c r="T29" s="26"/>
    </row>
    <row r="30" spans="2:20" s="24" customFormat="1" ht="16" x14ac:dyDescent="0.35">
      <c r="B30" s="27"/>
      <c r="D30" s="27"/>
      <c r="E30" s="27"/>
      <c r="F30" s="27"/>
      <c r="G30" s="27"/>
      <c r="H30" s="27"/>
      <c r="I30" s="27"/>
      <c r="J30" s="27"/>
      <c r="Q30" s="26"/>
      <c r="R30" s="26"/>
      <c r="S30" s="26"/>
      <c r="T30" s="26"/>
    </row>
    <row r="31" spans="2:20" s="24" customFormat="1" ht="16" x14ac:dyDescent="0.35">
      <c r="B31" s="27"/>
      <c r="D31" s="27"/>
      <c r="E31" s="27"/>
      <c r="F31" s="27"/>
      <c r="G31" s="27"/>
      <c r="H31" s="27"/>
      <c r="I31" s="27"/>
      <c r="J31" s="27"/>
      <c r="Q31" s="26"/>
      <c r="R31" s="26"/>
      <c r="S31" s="26"/>
      <c r="T31" s="26"/>
    </row>
    <row r="32" spans="2:20" s="24" customFormat="1" ht="16" x14ac:dyDescent="0.35">
      <c r="B32" s="27"/>
      <c r="D32" s="27"/>
      <c r="E32" s="27"/>
      <c r="F32" s="27"/>
      <c r="G32" s="27"/>
      <c r="H32" s="27"/>
      <c r="I32" s="27"/>
      <c r="J32" s="27"/>
      <c r="Q32" s="26"/>
      <c r="R32" s="26"/>
      <c r="S32" s="26"/>
      <c r="T32" s="26"/>
    </row>
    <row r="33" spans="2:20" s="24" customFormat="1" ht="16" x14ac:dyDescent="0.35">
      <c r="B33" s="27"/>
      <c r="C33" s="27"/>
      <c r="D33" s="27"/>
      <c r="E33" s="27"/>
      <c r="F33" s="27"/>
      <c r="G33" s="27"/>
      <c r="H33" s="27"/>
      <c r="I33" s="27"/>
      <c r="J33" s="27"/>
      <c r="Q33" s="26"/>
      <c r="R33" s="26"/>
      <c r="S33" s="26"/>
      <c r="T33" s="26"/>
    </row>
    <row r="34" spans="2:20" s="24" customFormat="1" ht="16" x14ac:dyDescent="0.35">
      <c r="B34" s="27"/>
      <c r="C34" s="27"/>
      <c r="D34" s="27"/>
      <c r="E34" s="27"/>
      <c r="F34" s="27"/>
      <c r="G34" s="27"/>
      <c r="H34" s="27"/>
      <c r="I34" s="27"/>
      <c r="J34" s="27"/>
      <c r="Q34" s="26"/>
      <c r="R34" s="26"/>
      <c r="S34" s="26"/>
      <c r="T34" s="26"/>
    </row>
    <row r="35" spans="2:20" s="24" customFormat="1" ht="16" x14ac:dyDescent="0.35">
      <c r="B35" s="27"/>
      <c r="C35" s="27"/>
      <c r="D35" s="27"/>
      <c r="E35" s="27"/>
      <c r="F35" s="27"/>
      <c r="G35" s="27"/>
      <c r="H35" s="27"/>
      <c r="I35" s="27"/>
      <c r="J35" s="27"/>
      <c r="Q35" s="26"/>
      <c r="R35" s="26"/>
      <c r="S35" s="26"/>
      <c r="T35" s="26"/>
    </row>
    <row r="36" spans="2:20" s="24" customFormat="1" ht="16" x14ac:dyDescent="0.35">
      <c r="B36" s="27"/>
      <c r="C36" s="27"/>
      <c r="D36" s="27"/>
      <c r="E36" s="27"/>
      <c r="F36" s="27"/>
      <c r="G36" s="27"/>
      <c r="H36" s="27"/>
      <c r="I36" s="27"/>
      <c r="J36" s="27"/>
      <c r="Q36" s="26"/>
      <c r="R36" s="26"/>
      <c r="S36" s="26"/>
      <c r="T36" s="26"/>
    </row>
    <row r="37" spans="2:20" s="24" customFormat="1" ht="16" x14ac:dyDescent="0.35">
      <c r="B37" s="27"/>
      <c r="C37" s="27"/>
      <c r="D37" s="27"/>
      <c r="E37" s="27"/>
      <c r="F37" s="27"/>
      <c r="G37" s="27"/>
      <c r="H37" s="27"/>
      <c r="I37" s="27"/>
      <c r="J37" s="27"/>
      <c r="Q37" s="26"/>
      <c r="R37" s="26"/>
      <c r="S37" s="26"/>
      <c r="T37" s="26"/>
    </row>
    <row r="38" spans="2:20" s="24" customFormat="1" ht="16" x14ac:dyDescent="0.35">
      <c r="B38" s="27"/>
      <c r="C38" s="27"/>
      <c r="D38" s="27"/>
      <c r="E38" s="27"/>
      <c r="F38" s="27"/>
      <c r="G38" s="27"/>
      <c r="H38" s="27"/>
      <c r="I38" s="27"/>
      <c r="J38" s="27"/>
      <c r="Q38" s="26"/>
      <c r="R38" s="26"/>
      <c r="S38" s="26"/>
      <c r="T38" s="26"/>
    </row>
    <row r="39" spans="2:20" s="24" customFormat="1" ht="16" x14ac:dyDescent="0.35">
      <c r="B39" s="27"/>
      <c r="C39" s="27"/>
      <c r="D39" s="27"/>
      <c r="E39" s="27"/>
      <c r="F39" s="27"/>
      <c r="G39" s="27"/>
      <c r="H39" s="27"/>
      <c r="I39" s="27"/>
      <c r="J39" s="27"/>
      <c r="Q39" s="26"/>
      <c r="R39" s="26"/>
      <c r="S39" s="26"/>
      <c r="T39" s="26"/>
    </row>
    <row r="40" spans="2:20" s="24" customFormat="1" ht="16" x14ac:dyDescent="0.35">
      <c r="B40" s="27"/>
      <c r="C40" s="27"/>
      <c r="D40" s="27"/>
      <c r="E40" s="27"/>
      <c r="F40" s="27"/>
      <c r="G40" s="27"/>
      <c r="H40" s="27"/>
      <c r="I40" s="27"/>
      <c r="J40" s="27"/>
      <c r="Q40" s="26"/>
      <c r="R40" s="26"/>
      <c r="S40" s="26"/>
      <c r="T40" s="26"/>
    </row>
    <row r="41" spans="2:20" s="24" customFormat="1" ht="16" x14ac:dyDescent="0.35">
      <c r="B41" s="27"/>
      <c r="C41" s="27"/>
      <c r="D41" s="27"/>
      <c r="E41" s="27"/>
      <c r="F41" s="27"/>
      <c r="G41" s="27"/>
      <c r="H41" s="27"/>
      <c r="I41" s="27"/>
      <c r="J41" s="27"/>
      <c r="Q41" s="26"/>
      <c r="R41" s="26"/>
      <c r="S41" s="26"/>
      <c r="T41" s="26"/>
    </row>
    <row r="42" spans="2:20" s="24" customFormat="1" ht="16" x14ac:dyDescent="0.35">
      <c r="B42" s="27"/>
      <c r="C42" s="27"/>
      <c r="D42" s="27"/>
      <c r="E42" s="27"/>
      <c r="F42" s="27"/>
      <c r="G42" s="27"/>
      <c r="H42" s="27"/>
      <c r="I42" s="27"/>
      <c r="J42" s="27"/>
      <c r="Q42" s="26"/>
      <c r="R42" s="26"/>
      <c r="S42" s="26"/>
      <c r="T42" s="26"/>
    </row>
    <row r="43" spans="2:20" s="24" customFormat="1" ht="16" x14ac:dyDescent="0.35">
      <c r="B43" s="27"/>
      <c r="C43" s="27"/>
      <c r="D43" s="27"/>
      <c r="E43" s="27"/>
      <c r="F43" s="27"/>
      <c r="G43" s="27"/>
      <c r="H43" s="27"/>
      <c r="I43" s="27"/>
      <c r="J43" s="27"/>
      <c r="Q43" s="26"/>
      <c r="R43" s="26"/>
      <c r="S43" s="26"/>
      <c r="T43" s="26"/>
    </row>
    <row r="44" spans="2:20" s="24" customFormat="1" ht="16" x14ac:dyDescent="0.35">
      <c r="B44" s="27"/>
      <c r="C44" s="27"/>
      <c r="D44" s="27"/>
      <c r="E44" s="27"/>
      <c r="F44" s="27"/>
      <c r="G44" s="27"/>
      <c r="H44" s="27"/>
      <c r="I44" s="27"/>
      <c r="J44" s="27"/>
      <c r="Q44" s="26"/>
      <c r="R44" s="26"/>
      <c r="S44" s="26"/>
      <c r="T44" s="26"/>
    </row>
    <row r="45" spans="2:20" s="24" customFormat="1" ht="16" x14ac:dyDescent="0.35">
      <c r="B45" s="46"/>
      <c r="C45" s="46"/>
      <c r="D45" s="46"/>
      <c r="E45" s="46"/>
      <c r="F45" s="46"/>
      <c r="G45" s="46"/>
      <c r="H45" s="46"/>
      <c r="I45" s="46"/>
      <c r="J45" s="46"/>
      <c r="Q45" s="26"/>
      <c r="R45" s="26"/>
      <c r="S45" s="26"/>
      <c r="T45" s="26"/>
    </row>
    <row r="46" spans="2:20" s="24" customFormat="1" ht="16" x14ac:dyDescent="0.35">
      <c r="B46" s="46"/>
      <c r="C46" s="46"/>
      <c r="D46" s="46"/>
      <c r="E46" s="46"/>
      <c r="F46" s="46"/>
      <c r="G46" s="46"/>
      <c r="H46" s="46"/>
      <c r="I46" s="46"/>
      <c r="J46" s="46"/>
      <c r="Q46" s="26"/>
      <c r="R46" s="26"/>
      <c r="S46" s="26"/>
      <c r="T46" s="26"/>
    </row>
    <row r="47" spans="2:20" s="24" customFormat="1" ht="16" x14ac:dyDescent="0.35">
      <c r="B47" s="46"/>
      <c r="C47" s="46"/>
      <c r="D47" s="46"/>
      <c r="E47" s="46"/>
      <c r="F47" s="46"/>
      <c r="G47" s="46"/>
      <c r="H47" s="46"/>
      <c r="I47" s="46"/>
      <c r="J47" s="46"/>
      <c r="Q47" s="26"/>
      <c r="R47" s="26"/>
      <c r="S47" s="26"/>
      <c r="T47" s="26"/>
    </row>
    <row r="48" spans="2:20" s="24" customFormat="1" ht="16" x14ac:dyDescent="0.35">
      <c r="B48" s="46"/>
      <c r="C48" s="46"/>
      <c r="D48" s="46"/>
      <c r="E48" s="46"/>
      <c r="F48" s="46"/>
      <c r="G48" s="46"/>
      <c r="H48" s="46"/>
      <c r="I48" s="46"/>
      <c r="J48" s="46"/>
      <c r="Q48" s="26"/>
      <c r="R48" s="26"/>
      <c r="S48" s="26"/>
      <c r="T48" s="26"/>
    </row>
  </sheetData>
  <sheetProtection algorithmName="SHA-512" hashValue="bj+h1Av/ehh9yOfu3srvLGJhnXk/JuiAigxS16zAXbWEwUihl0ngOhKIEKfLDO4BZf0OaeBJUT2wnwI8s0yvBQ==" saltValue="WFz/9RDLYxNn2VzJ7mi7mQ==" spinCount="100000" sheet="1" objects="1" scenarios="1"/>
  <mergeCells count="13">
    <mergeCell ref="B2:J3"/>
    <mergeCell ref="B47:J47"/>
    <mergeCell ref="B48:J48"/>
    <mergeCell ref="C6:O6"/>
    <mergeCell ref="C7:O7"/>
    <mergeCell ref="C8:O8"/>
    <mergeCell ref="C9:O9"/>
    <mergeCell ref="C10:O10"/>
    <mergeCell ref="C11:O11"/>
    <mergeCell ref="C13:O13"/>
    <mergeCell ref="C12:O12"/>
    <mergeCell ref="B45:J45"/>
    <mergeCell ref="B46:J46"/>
  </mergeCells>
  <dataValidations count="1">
    <dataValidation type="list" allowBlank="1" showInputMessage="1" showErrorMessage="1" sqref="H18:J18" xr:uid="{15247A11-2DC4-4B5E-BA80-1141537770E3}">
      <formula1>$P$22:$P$25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E1B0C638BE0144814F3FADDDC3B88F" ma:contentTypeVersion="16" ma:contentTypeDescription="Create a new document." ma:contentTypeScope="" ma:versionID="0b638605799ab43c91fa932dbe914e20">
  <xsd:schema xmlns:xsd="http://www.w3.org/2001/XMLSchema" xmlns:xs="http://www.w3.org/2001/XMLSchema" xmlns:p="http://schemas.microsoft.com/office/2006/metadata/properties" xmlns:ns1="http://schemas.microsoft.com/sharepoint/v3" xmlns:ns2="f085ca05-1a56-417b-bcef-25b3bd9988f8" xmlns:ns3="389a81a9-9100-4bff-a6a6-9156da204166" xmlns:ns4="c657040d-88b1-48b8-baea-024abcc771b1" targetNamespace="http://schemas.microsoft.com/office/2006/metadata/properties" ma:root="true" ma:fieldsID="1314196bba74ef1d7ce7136e2b705710" ns1:_="" ns2:_="" ns3:_="" ns4:_="">
    <xsd:import namespace="http://schemas.microsoft.com/sharepoint/v3"/>
    <xsd:import namespace="f085ca05-1a56-417b-bcef-25b3bd9988f8"/>
    <xsd:import namespace="389a81a9-9100-4bff-a6a6-9156da204166"/>
    <xsd:import namespace="c657040d-88b1-48b8-baea-024abcc771b1"/>
    <xsd:element name="properties">
      <xsd:complexType>
        <xsd:sequence>
          <xsd:element name="documentManagement">
            <xsd:complexType>
              <xsd:all>
                <xsd:element ref="ns2:IncludeInSearch"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85ca05-1a56-417b-bcef-25b3bd9988f8" elementFormDefault="qualified">
    <xsd:import namespace="http://schemas.microsoft.com/office/2006/documentManagement/types"/>
    <xsd:import namespace="http://schemas.microsoft.com/office/infopath/2007/PartnerControls"/>
    <xsd:element name="IncludeInSearch" ma:index="8" nillable="true" ma:displayName="IncludeInMyOracleSearch" ma:default="1" ma:internalName="IncludeInSearch"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89a81a9-9100-4bff-a6a6-9156da20416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b6b08d2-6182-4197-8221-8710a9404ce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57040d-88b1-48b8-baea-024abcc771b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33f529-a3d5-4eab-bf0f-b45ec16318bf}" ma:internalName="TaxCatchAll" ma:showField="CatchAllData" ma:web="c657040d-88b1-48b8-baea-024abcc771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4b6b08d2-6182-4197-8221-8710a9404ced"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ncludeInSearch xmlns="f085ca05-1a56-417b-bcef-25b3bd9988f8">true</IncludeInSearch>
    <_ip_UnifiedCompliancePolicyProperties xmlns="http://schemas.microsoft.com/sharepoint/v3" xsi:nil="true"/>
    <TaxCatchAll xmlns="c657040d-88b1-48b8-baea-024abcc771b1" xsi:nil="true"/>
    <lcf76f155ced4ddcb4097134ff3c332f xmlns="389a81a9-9100-4bff-a6a6-9156da2041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840836-77F3-44DA-892A-55D7A43C1C39}"/>
</file>

<file path=customXml/itemProps2.xml><?xml version="1.0" encoding="utf-8"?>
<ds:datastoreItem xmlns:ds="http://schemas.openxmlformats.org/officeDocument/2006/customXml" ds:itemID="{98521C34-72B0-4FBF-8C28-E757F4E45A75}"/>
</file>

<file path=customXml/itemProps3.xml><?xml version="1.0" encoding="utf-8"?>
<ds:datastoreItem xmlns:ds="http://schemas.openxmlformats.org/officeDocument/2006/customXml" ds:itemID="{2126AD11-E908-4250-9B88-58D136F46DD6}"/>
</file>

<file path=customXml/itemProps4.xml><?xml version="1.0" encoding="utf-8"?>
<ds:datastoreItem xmlns:ds="http://schemas.openxmlformats.org/officeDocument/2006/customXml" ds:itemID="{5125E627-96A3-45EC-8AE3-DAB7875027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HSA Cost Analysis</vt:lpstr>
      <vt:lpstr>Definitions</vt:lpstr>
    </vt:vector>
  </TitlesOfParts>
  <Manager/>
  <Company>Oracle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mstearns</dc:creator>
  <cp:keywords/>
  <dc:description/>
  <cp:lastModifiedBy>Rachel Hunt</cp:lastModifiedBy>
  <cp:revision/>
  <dcterms:created xsi:type="dcterms:W3CDTF">2016-10-18T21:28:35Z</dcterms:created>
  <dcterms:modified xsi:type="dcterms:W3CDTF">2025-09-12T02:20:19Z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76ce46-357f-46de-88d6-77b9bbb83c46_Enabled">
    <vt:lpwstr>true</vt:lpwstr>
  </property>
  <property fmtid="{D5CDD505-2E9C-101B-9397-08002B2CF9AE}" pid="3" name="MSIP_Label_3c76ce46-357f-46de-88d6-77b9bbb83c46_SetDate">
    <vt:lpwstr>2024-07-29T17:11:19Z</vt:lpwstr>
  </property>
  <property fmtid="{D5CDD505-2E9C-101B-9397-08002B2CF9AE}" pid="4" name="MSIP_Label_3c76ce46-357f-46de-88d6-77b9bbb83c46_Method">
    <vt:lpwstr>Privileged</vt:lpwstr>
  </property>
  <property fmtid="{D5CDD505-2E9C-101B-9397-08002B2CF9AE}" pid="5" name="MSIP_Label_3c76ce46-357f-46de-88d6-77b9bbb83c46_Name">
    <vt:lpwstr>Public</vt:lpwstr>
  </property>
  <property fmtid="{D5CDD505-2E9C-101B-9397-08002B2CF9AE}" pid="6" name="MSIP_Label_3c76ce46-357f-46de-88d6-77b9bbb83c46_SiteId">
    <vt:lpwstr>4e2c6054-71cb-48f1-bd6c-3a9705aca71b</vt:lpwstr>
  </property>
  <property fmtid="{D5CDD505-2E9C-101B-9397-08002B2CF9AE}" pid="7" name="MSIP_Label_3c76ce46-357f-46de-88d6-77b9bbb83c46_ActionId">
    <vt:lpwstr>da8a88eb-e950-404a-9436-d360d26c435c</vt:lpwstr>
  </property>
  <property fmtid="{D5CDD505-2E9C-101B-9397-08002B2CF9AE}" pid="8" name="MSIP_Label_3c76ce46-357f-46de-88d6-77b9bbb83c46_ContentBits">
    <vt:lpwstr>0</vt:lpwstr>
  </property>
  <property fmtid="{D5CDD505-2E9C-101B-9397-08002B2CF9AE}" pid="9" name="ContentTypeId">
    <vt:lpwstr>0x01010050E1B0C638BE0144814F3FADDDC3B88F</vt:lpwstr>
  </property>
</Properties>
</file>